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40" windowWidth="25100" windowHeight="14820" tabRatio="500" activeTab="3"/>
  </bookViews>
  <sheets>
    <sheet name="Entry_sheet" sheetId="1" r:id="rId1"/>
    <sheet name="correction_sheet" sheetId="6" r:id="rId2"/>
    <sheet name="Scored_sheet" sheetId="3" r:id="rId3"/>
    <sheet name="Reference_sheet" sheetId="2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1" i="6"/>
  <c r="BH21"/>
  <c r="A20"/>
  <c r="BH20"/>
  <c r="A19"/>
  <c r="BH19"/>
  <c r="A18"/>
  <c r="BH18"/>
  <c r="A17"/>
  <c r="BH17"/>
  <c r="A16"/>
  <c r="BH16"/>
  <c r="A15"/>
  <c r="BH15"/>
  <c r="A14"/>
  <c r="BH14"/>
  <c r="A13"/>
  <c r="BH13"/>
  <c r="A12"/>
  <c r="BH12"/>
  <c r="A11"/>
  <c r="BH11"/>
  <c r="A10"/>
  <c r="BD10"/>
  <c r="BE10"/>
  <c r="BH10"/>
  <c r="A9"/>
  <c r="BD9"/>
  <c r="BE9"/>
  <c r="BH9"/>
  <c r="A8"/>
  <c r="BD8"/>
  <c r="BE8"/>
  <c r="BH8"/>
  <c r="A7"/>
  <c r="BD7"/>
  <c r="BE7"/>
  <c r="BH7"/>
  <c r="A6"/>
  <c r="BD6"/>
  <c r="BE6"/>
  <c r="BH6"/>
  <c r="A5"/>
  <c r="BD5"/>
  <c r="BE5"/>
  <c r="BH5"/>
  <c r="A4"/>
  <c r="BD4"/>
  <c r="BE4"/>
  <c r="BH4"/>
  <c r="A3"/>
  <c r="BD3"/>
  <c r="BE3"/>
  <c r="BH3"/>
  <c r="A2"/>
  <c r="BD2"/>
  <c r="BE2"/>
  <c r="BH2"/>
  <c r="BE21"/>
  <c r="BE20"/>
  <c r="BE19"/>
  <c r="BE18"/>
  <c r="BE17"/>
  <c r="BE16"/>
  <c r="BE15"/>
  <c r="BE14"/>
  <c r="BE13"/>
  <c r="BE12"/>
  <c r="BE11"/>
  <c r="AZ21"/>
  <c r="AY21"/>
  <c r="AX21"/>
  <c r="AW21"/>
  <c r="AV21"/>
  <c r="AZ20"/>
  <c r="AY20"/>
  <c r="AX20"/>
  <c r="AW20"/>
  <c r="AV20"/>
  <c r="AZ19"/>
  <c r="AY19"/>
  <c r="AX19"/>
  <c r="AW19"/>
  <c r="AV19"/>
  <c r="AZ18"/>
  <c r="AY18"/>
  <c r="AX18"/>
  <c r="AW18"/>
  <c r="AV18"/>
  <c r="AZ17"/>
  <c r="AY17"/>
  <c r="AX17"/>
  <c r="AW17"/>
  <c r="AV17"/>
  <c r="AZ16"/>
  <c r="AY16"/>
  <c r="AX16"/>
  <c r="AW16"/>
  <c r="AV16"/>
  <c r="AZ15"/>
  <c r="AY15"/>
  <c r="AX15"/>
  <c r="AW15"/>
  <c r="AV15"/>
  <c r="AZ14"/>
  <c r="AY14"/>
  <c r="AX14"/>
  <c r="AW14"/>
  <c r="AV14"/>
  <c r="AZ13"/>
  <c r="AY13"/>
  <c r="AX13"/>
  <c r="AW13"/>
  <c r="AV13"/>
  <c r="AZ12"/>
  <c r="AY12"/>
  <c r="AX12"/>
  <c r="AW12"/>
  <c r="AV12"/>
  <c r="AZ11"/>
  <c r="AY11"/>
  <c r="AX11"/>
  <c r="AW11"/>
  <c r="AV11"/>
  <c r="AZ10"/>
  <c r="AY10"/>
  <c r="AX10"/>
  <c r="AW10"/>
  <c r="AV10"/>
  <c r="AZ9"/>
  <c r="AY9"/>
  <c r="AX9"/>
  <c r="AW9"/>
  <c r="AV9"/>
  <c r="AZ8"/>
  <c r="AY8"/>
  <c r="AX8"/>
  <c r="AW8"/>
  <c r="AV8"/>
  <c r="AZ7"/>
  <c r="AY7"/>
  <c r="AX7"/>
  <c r="AW7"/>
  <c r="AV7"/>
  <c r="AZ6"/>
  <c r="AY6"/>
  <c r="AX6"/>
  <c r="AW6"/>
  <c r="AV6"/>
  <c r="AZ5"/>
  <c r="AY5"/>
  <c r="AX5"/>
  <c r="AW5"/>
  <c r="AV5"/>
  <c r="AZ4"/>
  <c r="AY4"/>
  <c r="AX4"/>
  <c r="AW4"/>
  <c r="AV4"/>
  <c r="AZ3"/>
  <c r="AY3"/>
  <c r="AX3"/>
  <c r="AW3"/>
  <c r="AV3"/>
  <c r="AZ2"/>
  <c r="AY2"/>
  <c r="AX2"/>
  <c r="AW2"/>
  <c r="AV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F21"/>
  <c r="BD21"/>
  <c r="BC21"/>
  <c r="BB21"/>
  <c r="BA21"/>
  <c r="AU21"/>
  <c r="AT21"/>
  <c r="AS21"/>
  <c r="AR21"/>
  <c r="B21"/>
  <c r="B20"/>
  <c r="B19"/>
  <c r="B18"/>
  <c r="B17"/>
  <c r="B16"/>
  <c r="B15"/>
  <c r="B14"/>
  <c r="B13"/>
  <c r="B12"/>
  <c r="B10"/>
  <c r="B9"/>
  <c r="B8"/>
  <c r="B7"/>
  <c r="B6"/>
  <c r="B5"/>
  <c r="B4"/>
  <c r="B3"/>
  <c r="B2"/>
  <c r="B11"/>
  <c r="AR2"/>
  <c r="AU5"/>
  <c r="AU2"/>
  <c r="BA10"/>
  <c r="BA9"/>
  <c r="BA8"/>
  <c r="BA5"/>
  <c r="BA2"/>
  <c r="AT5"/>
  <c r="BB10"/>
  <c r="BB8"/>
  <c r="BB7"/>
  <c r="BB6"/>
  <c r="BB5"/>
  <c r="BB2"/>
  <c r="AS8"/>
  <c r="AS5"/>
  <c r="AR8"/>
  <c r="AR5"/>
  <c r="AR10"/>
  <c r="AR9"/>
  <c r="AR7"/>
  <c r="AR6"/>
  <c r="AR4"/>
  <c r="AR3"/>
  <c r="BF10"/>
  <c r="BF9"/>
  <c r="BF8"/>
  <c r="BF6"/>
  <c r="BF4"/>
  <c r="BF3"/>
  <c r="BF2"/>
  <c r="BF5"/>
  <c r="BF20"/>
  <c r="BD20"/>
  <c r="BC20"/>
  <c r="BB20"/>
  <c r="BA20"/>
  <c r="AU20"/>
  <c r="AT20"/>
  <c r="AS20"/>
  <c r="AR20"/>
  <c r="BF19"/>
  <c r="BD19"/>
  <c r="BC19"/>
  <c r="BB19"/>
  <c r="BA19"/>
  <c r="AU19"/>
  <c r="AT19"/>
  <c r="AS19"/>
  <c r="AR19"/>
  <c r="BF18"/>
  <c r="BD18"/>
  <c r="BC18"/>
  <c r="BB18"/>
  <c r="BA18"/>
  <c r="AU18"/>
  <c r="AT18"/>
  <c r="AS18"/>
  <c r="AR18"/>
  <c r="BF17"/>
  <c r="BD17"/>
  <c r="BC17"/>
  <c r="BB17"/>
  <c r="BA17"/>
  <c r="AU17"/>
  <c r="AT17"/>
  <c r="AS17"/>
  <c r="AR17"/>
  <c r="BF16"/>
  <c r="BD16"/>
  <c r="BC16"/>
  <c r="BB16"/>
  <c r="BA16"/>
  <c r="AU16"/>
  <c r="AT16"/>
  <c r="AS16"/>
  <c r="AR16"/>
  <c r="BF15"/>
  <c r="BD15"/>
  <c r="BC15"/>
  <c r="BB15"/>
  <c r="BA15"/>
  <c r="AU15"/>
  <c r="AT15"/>
  <c r="AS15"/>
  <c r="AR15"/>
  <c r="BF14"/>
  <c r="BD14"/>
  <c r="BC14"/>
  <c r="BB14"/>
  <c r="BA14"/>
  <c r="AU14"/>
  <c r="AT14"/>
  <c r="AS14"/>
  <c r="AR14"/>
  <c r="BF13"/>
  <c r="BD13"/>
  <c r="BC13"/>
  <c r="BB13"/>
  <c r="BA13"/>
  <c r="AU13"/>
  <c r="AT13"/>
  <c r="AS13"/>
  <c r="AR13"/>
  <c r="BF12"/>
  <c r="BD12"/>
  <c r="BC12"/>
  <c r="BB12"/>
  <c r="BA12"/>
  <c r="AU12"/>
  <c r="AT12"/>
  <c r="AS12"/>
  <c r="AR12"/>
  <c r="BF11"/>
  <c r="BD11"/>
  <c r="BC11"/>
  <c r="BB11"/>
  <c r="BA11"/>
  <c r="AU11"/>
  <c r="AT11"/>
  <c r="AS11"/>
  <c r="AR11"/>
  <c r="AS10"/>
  <c r="AS9"/>
  <c r="AS7"/>
  <c r="AS6"/>
  <c r="AS4"/>
  <c r="AS3"/>
  <c r="AS2"/>
  <c r="AT10"/>
  <c r="AT9"/>
  <c r="AT8"/>
  <c r="AT7"/>
  <c r="AT6"/>
  <c r="AT4"/>
  <c r="AT3"/>
  <c r="AT2"/>
  <c r="AU10"/>
  <c r="AU9"/>
  <c r="AU8"/>
  <c r="AU7"/>
  <c r="AU6"/>
  <c r="AU4"/>
  <c r="AU3"/>
  <c r="BB9"/>
  <c r="BB4"/>
  <c r="BB3"/>
  <c r="BA7"/>
  <c r="BA6"/>
  <c r="BA4"/>
  <c r="BA3"/>
  <c r="BC10"/>
  <c r="BC9"/>
  <c r="BC8"/>
  <c r="BF7"/>
  <c r="BC7"/>
  <c r="BC6"/>
  <c r="BC5"/>
  <c r="BC4"/>
  <c r="BC3"/>
  <c r="BC2"/>
  <c r="F69" i="2"/>
  <c r="E69"/>
  <c r="D96"/>
  <c r="D95"/>
  <c r="D94"/>
  <c r="D93"/>
  <c r="D92"/>
  <c r="D91"/>
  <c r="D82"/>
  <c r="D81"/>
  <c r="D80"/>
  <c r="D79"/>
  <c r="D78"/>
  <c r="D77"/>
  <c r="D72"/>
  <c r="D71"/>
  <c r="D70"/>
  <c r="D69"/>
  <c r="D68"/>
  <c r="D67"/>
  <c r="D64"/>
  <c r="D63"/>
  <c r="D62"/>
  <c r="D61"/>
  <c r="D60"/>
  <c r="D59"/>
  <c r="D54"/>
  <c r="D53"/>
  <c r="D52"/>
  <c r="D51"/>
  <c r="D50"/>
  <c r="D46"/>
  <c r="D45"/>
  <c r="D44"/>
  <c r="D43"/>
  <c r="D42"/>
  <c r="D41"/>
  <c r="D38"/>
  <c r="D37"/>
  <c r="D36"/>
  <c r="D35"/>
  <c r="D34"/>
  <c r="D33"/>
  <c r="D32"/>
  <c r="D29"/>
  <c r="D28"/>
  <c r="D27"/>
  <c r="D26"/>
  <c r="D25"/>
  <c r="D24"/>
  <c r="D23"/>
  <c r="D18"/>
  <c r="D17"/>
  <c r="D16"/>
  <c r="D15"/>
  <c r="D14"/>
  <c r="D9"/>
  <c r="D8"/>
  <c r="D7"/>
  <c r="D6"/>
  <c r="D5"/>
  <c r="D4"/>
  <c r="D3"/>
  <c r="D2"/>
  <c r="F79"/>
  <c r="F4"/>
  <c r="F93"/>
  <c r="F43"/>
  <c r="F51"/>
  <c r="F27"/>
  <c r="E4"/>
  <c r="H2"/>
  <c r="F63"/>
  <c r="F36"/>
  <c r="E36"/>
  <c r="F17"/>
  <c r="E17"/>
  <c r="Q2"/>
  <c r="P2"/>
  <c r="O2"/>
  <c r="N2"/>
  <c r="M2"/>
  <c r="L2"/>
  <c r="K2"/>
  <c r="J2"/>
  <c r="I2"/>
  <c r="C3" i="3"/>
  <c r="D3"/>
  <c r="E3"/>
  <c r="F3"/>
  <c r="G3"/>
  <c r="H3"/>
  <c r="I3"/>
  <c r="J3"/>
  <c r="K3"/>
  <c r="L3"/>
  <c r="M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1"/>
  <c r="D11"/>
  <c r="E11"/>
  <c r="F11"/>
  <c r="G11"/>
  <c r="H11"/>
  <c r="I11"/>
  <c r="J11"/>
  <c r="K11"/>
  <c r="L11"/>
  <c r="N11"/>
  <c r="M11"/>
  <c r="C10"/>
  <c r="D10"/>
  <c r="E10"/>
  <c r="F10"/>
  <c r="G10"/>
  <c r="H10"/>
  <c r="I10"/>
  <c r="J10"/>
  <c r="K10"/>
  <c r="L10"/>
  <c r="N10"/>
  <c r="M10"/>
  <c r="C9"/>
  <c r="D9"/>
  <c r="E9"/>
  <c r="F9"/>
  <c r="G9"/>
  <c r="H9"/>
  <c r="I9"/>
  <c r="J9"/>
  <c r="K9"/>
  <c r="L9"/>
  <c r="N9"/>
  <c r="M9"/>
  <c r="C8"/>
  <c r="D8"/>
  <c r="E8"/>
  <c r="F8"/>
  <c r="G8"/>
  <c r="H8"/>
  <c r="I8"/>
  <c r="J8"/>
  <c r="K8"/>
  <c r="L8"/>
  <c r="N8"/>
  <c r="M8"/>
  <c r="C7"/>
  <c r="D7"/>
  <c r="E7"/>
  <c r="F7"/>
  <c r="G7"/>
  <c r="H7"/>
  <c r="I7"/>
  <c r="J7"/>
  <c r="K7"/>
  <c r="L7"/>
  <c r="N7"/>
  <c r="M7"/>
  <c r="C6"/>
  <c r="D6"/>
  <c r="E6"/>
  <c r="F6"/>
  <c r="G6"/>
  <c r="H6"/>
  <c r="I6"/>
  <c r="J6"/>
  <c r="K6"/>
  <c r="L6"/>
  <c r="N6"/>
  <c r="M6"/>
  <c r="C5"/>
  <c r="D5"/>
  <c r="E5"/>
  <c r="F5"/>
  <c r="G5"/>
  <c r="H5"/>
  <c r="I5"/>
  <c r="J5"/>
  <c r="K5"/>
  <c r="L5"/>
  <c r="N5"/>
  <c r="M5"/>
  <c r="C4"/>
  <c r="D4"/>
  <c r="E4"/>
  <c r="F4"/>
  <c r="G4"/>
  <c r="H4"/>
  <c r="I4"/>
  <c r="J4"/>
  <c r="K4"/>
  <c r="L4"/>
  <c r="N4"/>
  <c r="M4"/>
  <c r="N3"/>
  <c r="L22"/>
  <c r="L21"/>
  <c r="L20"/>
  <c r="L19"/>
  <c r="L18"/>
  <c r="L17"/>
  <c r="L16"/>
  <c r="L15"/>
  <c r="L14"/>
  <c r="L13"/>
  <c r="L12"/>
  <c r="K22"/>
  <c r="K21"/>
  <c r="K20"/>
  <c r="K19"/>
  <c r="K18"/>
  <c r="K17"/>
  <c r="K16"/>
  <c r="K15"/>
  <c r="K14"/>
  <c r="K13"/>
  <c r="K12"/>
  <c r="I22"/>
  <c r="I21"/>
  <c r="I20"/>
  <c r="I19"/>
  <c r="I18"/>
  <c r="I17"/>
  <c r="I16"/>
  <c r="I15"/>
  <c r="I14"/>
  <c r="I13"/>
  <c r="I12"/>
  <c r="C22"/>
  <c r="C21"/>
  <c r="C20"/>
  <c r="C19"/>
  <c r="C18"/>
  <c r="C17"/>
  <c r="C16"/>
  <c r="C15"/>
  <c r="C14"/>
  <c r="C13"/>
  <c r="C12"/>
  <c r="A22"/>
  <c r="Y22"/>
  <c r="A21"/>
  <c r="Y21"/>
  <c r="A20"/>
  <c r="Y20"/>
  <c r="A19"/>
  <c r="Y19"/>
  <c r="A18"/>
  <c r="Y18"/>
  <c r="A17"/>
  <c r="Y17"/>
  <c r="A16"/>
  <c r="Y16"/>
  <c r="A15"/>
  <c r="Y15"/>
  <c r="A14"/>
  <c r="Y14"/>
  <c r="A13"/>
  <c r="Y13"/>
  <c r="A12"/>
  <c r="Y12"/>
  <c r="Q11"/>
  <c r="R11"/>
  <c r="S11"/>
  <c r="W11"/>
  <c r="X11"/>
  <c r="A11"/>
  <c r="P11"/>
  <c r="T11"/>
  <c r="Y11"/>
  <c r="Q10"/>
  <c r="R10"/>
  <c r="S10"/>
  <c r="W10"/>
  <c r="X10"/>
  <c r="A10"/>
  <c r="P10"/>
  <c r="T10"/>
  <c r="Y10"/>
  <c r="Q9"/>
  <c r="R9"/>
  <c r="S9"/>
  <c r="W9"/>
  <c r="X9"/>
  <c r="A9"/>
  <c r="P9"/>
  <c r="T9"/>
  <c r="Y9"/>
  <c r="Q8"/>
  <c r="R8"/>
  <c r="S8"/>
  <c r="W8"/>
  <c r="X8"/>
  <c r="A8"/>
  <c r="P8"/>
  <c r="T8"/>
  <c r="Y8"/>
  <c r="Q7"/>
  <c r="R7"/>
  <c r="S7"/>
  <c r="W7"/>
  <c r="X7"/>
  <c r="A7"/>
  <c r="P7"/>
  <c r="T7"/>
  <c r="Y7"/>
  <c r="Q6"/>
  <c r="R6"/>
  <c r="S6"/>
  <c r="W6"/>
  <c r="X6"/>
  <c r="A6"/>
  <c r="P6"/>
  <c r="T6"/>
  <c r="Y6"/>
  <c r="Q5"/>
  <c r="R5"/>
  <c r="S5"/>
  <c r="W5"/>
  <c r="X5"/>
  <c r="A5"/>
  <c r="P5"/>
  <c r="T5"/>
  <c r="Y5"/>
  <c r="Q4"/>
  <c r="R4"/>
  <c r="S4"/>
  <c r="W4"/>
  <c r="X4"/>
  <c r="A4"/>
  <c r="P4"/>
  <c r="T4"/>
  <c r="Y4"/>
  <c r="O3"/>
  <c r="Q3"/>
  <c r="R3"/>
  <c r="S3"/>
  <c r="W3"/>
  <c r="X3"/>
  <c r="A3"/>
  <c r="P3"/>
  <c r="T3"/>
  <c r="Y3"/>
  <c r="S22"/>
  <c r="S21"/>
  <c r="S20"/>
  <c r="S19"/>
  <c r="S18"/>
  <c r="S17"/>
  <c r="S16"/>
  <c r="S15"/>
  <c r="S14"/>
  <c r="S13"/>
  <c r="S12"/>
  <c r="X22"/>
  <c r="W22"/>
  <c r="V22"/>
  <c r="U22"/>
  <c r="T22"/>
  <c r="R22"/>
  <c r="Q22"/>
  <c r="P22"/>
  <c r="O22"/>
  <c r="X21"/>
  <c r="W21"/>
  <c r="V21"/>
  <c r="U21"/>
  <c r="T21"/>
  <c r="R21"/>
  <c r="Q21"/>
  <c r="P21"/>
  <c r="O21"/>
  <c r="X20"/>
  <c r="W20"/>
  <c r="V20"/>
  <c r="U20"/>
  <c r="T20"/>
  <c r="R20"/>
  <c r="Q20"/>
  <c r="P20"/>
  <c r="O20"/>
  <c r="X19"/>
  <c r="W19"/>
  <c r="V19"/>
  <c r="U19"/>
  <c r="T19"/>
  <c r="R19"/>
  <c r="Q19"/>
  <c r="P19"/>
  <c r="O19"/>
  <c r="X18"/>
  <c r="W18"/>
  <c r="V18"/>
  <c r="U18"/>
  <c r="T18"/>
  <c r="R18"/>
  <c r="Q18"/>
  <c r="P18"/>
  <c r="O18"/>
  <c r="X17"/>
  <c r="W17"/>
  <c r="V17"/>
  <c r="U17"/>
  <c r="T17"/>
  <c r="R17"/>
  <c r="Q17"/>
  <c r="P17"/>
  <c r="O17"/>
  <c r="X16"/>
  <c r="W16"/>
  <c r="V16"/>
  <c r="U16"/>
  <c r="T16"/>
  <c r="R16"/>
  <c r="Q16"/>
  <c r="P16"/>
  <c r="O16"/>
  <c r="X15"/>
  <c r="W15"/>
  <c r="V15"/>
  <c r="U15"/>
  <c r="T15"/>
  <c r="R15"/>
  <c r="Q15"/>
  <c r="P15"/>
  <c r="O15"/>
  <c r="X14"/>
  <c r="W14"/>
  <c r="V14"/>
  <c r="U14"/>
  <c r="T14"/>
  <c r="R14"/>
  <c r="Q14"/>
  <c r="P14"/>
  <c r="O14"/>
  <c r="X13"/>
  <c r="W13"/>
  <c r="V13"/>
  <c r="U13"/>
  <c r="T13"/>
  <c r="R13"/>
  <c r="Q13"/>
  <c r="P13"/>
  <c r="O13"/>
  <c r="X12"/>
  <c r="W12"/>
  <c r="V12"/>
  <c r="U12"/>
  <c r="T12"/>
  <c r="R12"/>
  <c r="Q12"/>
  <c r="P12"/>
  <c r="O12"/>
  <c r="V11"/>
  <c r="U11"/>
  <c r="O11"/>
  <c r="V10"/>
  <c r="U10"/>
  <c r="O10"/>
  <c r="V9"/>
  <c r="U9"/>
  <c r="O9"/>
  <c r="V8"/>
  <c r="U8"/>
  <c r="O8"/>
  <c r="V7"/>
  <c r="U7"/>
  <c r="O7"/>
  <c r="V6"/>
  <c r="U6"/>
  <c r="O6"/>
  <c r="V5"/>
  <c r="U5"/>
  <c r="O5"/>
  <c r="V4"/>
  <c r="U4"/>
  <c r="O4"/>
  <c r="V3"/>
  <c r="U3"/>
  <c r="J22"/>
  <c r="H22"/>
  <c r="G22"/>
  <c r="F22"/>
  <c r="E22"/>
  <c r="D22"/>
  <c r="B22"/>
  <c r="H21"/>
  <c r="H20"/>
  <c r="H19"/>
  <c r="H18"/>
  <c r="H17"/>
  <c r="H16"/>
  <c r="H15"/>
  <c r="H14"/>
  <c r="H13"/>
  <c r="H12"/>
  <c r="J21"/>
  <c r="G21"/>
  <c r="F21"/>
  <c r="E21"/>
  <c r="D21"/>
  <c r="B21"/>
  <c r="J20"/>
  <c r="G20"/>
  <c r="F20"/>
  <c r="E20"/>
  <c r="D20"/>
  <c r="B20"/>
  <c r="J19"/>
  <c r="G19"/>
  <c r="F19"/>
  <c r="E19"/>
  <c r="D19"/>
  <c r="B19"/>
  <c r="J18"/>
  <c r="G18"/>
  <c r="F18"/>
  <c r="E18"/>
  <c r="D18"/>
  <c r="B18"/>
  <c r="J17"/>
  <c r="G17"/>
  <c r="F17"/>
  <c r="E17"/>
  <c r="D17"/>
  <c r="B17"/>
  <c r="J16"/>
  <c r="G16"/>
  <c r="F16"/>
  <c r="E16"/>
  <c r="D16"/>
  <c r="B16"/>
  <c r="J15"/>
  <c r="G15"/>
  <c r="F15"/>
  <c r="E15"/>
  <c r="D15"/>
  <c r="B15"/>
  <c r="J14"/>
  <c r="G14"/>
  <c r="F14"/>
  <c r="E14"/>
  <c r="D14"/>
  <c r="B14"/>
  <c r="J13"/>
  <c r="G13"/>
  <c r="F13"/>
  <c r="E13"/>
  <c r="D13"/>
  <c r="B13"/>
  <c r="J12"/>
  <c r="G12"/>
  <c r="F12"/>
  <c r="E12"/>
  <c r="D12"/>
  <c r="B12"/>
  <c r="B4"/>
  <c r="B7"/>
  <c r="B8"/>
  <c r="B9"/>
  <c r="B10"/>
  <c r="B11"/>
  <c r="B3"/>
  <c r="B2"/>
  <c r="A2"/>
  <c r="B6"/>
  <c r="B5"/>
</calcChain>
</file>

<file path=xl/sharedStrings.xml><?xml version="1.0" encoding="utf-8"?>
<sst xmlns="http://schemas.openxmlformats.org/spreadsheetml/2006/main" count="298" uniqueCount="240">
  <si>
    <t>R_Fam_strength</t>
  </si>
  <si>
    <t>peer_afraid_a</t>
    <phoneticPr fontId="3" type="noConversion"/>
  </si>
  <si>
    <t>peer_pushed_a</t>
    <phoneticPr fontId="3" type="noConversion"/>
  </si>
  <si>
    <t>looked out_each_other</t>
    <phoneticPr fontId="3" type="noConversion"/>
  </si>
  <si>
    <t>parent_protect</t>
    <phoneticPr fontId="3" type="noConversion"/>
  </si>
  <si>
    <t>parent_ER_doctor</t>
    <phoneticPr fontId="3" type="noConversion"/>
  </si>
  <si>
    <t>adults_fondled</t>
    <phoneticPr fontId="3" type="noConversion"/>
  </si>
  <si>
    <t>financial_pressure</t>
    <phoneticPr fontId="3" type="noConversion"/>
  </si>
  <si>
    <t>Witnessing Abuse toward sibling (5 items)</t>
    <phoneticPr fontId="3" type="noConversion"/>
  </si>
  <si>
    <t>p_pushed_sibs</t>
    <phoneticPr fontId="3" type="noConversion"/>
  </si>
  <si>
    <t>Hit_sib_med_Childhood</t>
  </si>
  <si>
    <t>Sex_comment_sib_Childhood</t>
  </si>
  <si>
    <t>Fondled_sib_Childhood</t>
  </si>
  <si>
    <t>o_fondled_Childhood</t>
  </si>
  <si>
    <t>o_intercourse_Childhood</t>
  </si>
  <si>
    <t>Adults_push_m_Childhood</t>
  </si>
  <si>
    <t>Adults_hit_m_Childhood</t>
  </si>
  <si>
    <t>Adults_hit_med_m_Childhood</t>
  </si>
  <si>
    <t>Adults_push_f_Childhood</t>
  </si>
  <si>
    <t>Adults_hit_f_Childhood</t>
  </si>
  <si>
    <t>peer_swore_Childhood</t>
  </si>
  <si>
    <t>Peer_hurtful_Childhood</t>
  </si>
  <si>
    <t>Peer_Rumors_Childhood</t>
  </si>
  <si>
    <t>Peer_Excluded_Childhood</t>
  </si>
  <si>
    <t>Peer_afraid_Childhood</t>
  </si>
  <si>
    <t>Peer_threat_money_Childhood</t>
  </si>
  <si>
    <t>Peer_forced_Childhood</t>
  </si>
  <si>
    <t>Peer_pushed_Childhood</t>
  </si>
  <si>
    <t>Peer_hit_Childhood</t>
  </si>
  <si>
    <t>Peer_hit_med_Childhood</t>
  </si>
  <si>
    <t>Peer_forced_sex_Childhood</t>
  </si>
  <si>
    <t>Peer_sex_not_want_Childhood</t>
  </si>
  <si>
    <t>M_unavail_poor_Childhood</t>
  </si>
  <si>
    <t>F_unavail_poor_Childhood</t>
  </si>
  <si>
    <t>P_diff_please_Childhood</t>
  </si>
  <si>
    <t>P_no_time_Childhood</t>
  </si>
  <si>
    <t>Dirty_clothes_Childhood</t>
  </si>
  <si>
    <t>Adult_resposibility_Childhood</t>
  </si>
  <si>
    <t>Financial_pressure_Childhood</t>
  </si>
  <si>
    <t>Kept_secrets_Childhood</t>
  </si>
  <si>
    <t>R_Looked_out_each_other_Childhood</t>
  </si>
  <si>
    <t>R_Fam_strength_Childhood</t>
  </si>
  <si>
    <t>Age</t>
    <phoneticPr fontId="3" type="noConversion"/>
  </si>
  <si>
    <t>Familial and Non-Familial Sexual Abuse (9 items)</t>
    <phoneticPr fontId="3" type="noConversion"/>
  </si>
  <si>
    <t>parent sex comment</t>
    <phoneticPr fontId="3" type="noConversion"/>
  </si>
  <si>
    <t>Sex_comment_Childhood</t>
  </si>
  <si>
    <t>Fondled_Childhood</t>
  </si>
  <si>
    <t>Touch_them_Childhood</t>
  </si>
  <si>
    <t>Push_sib_Childhood</t>
  </si>
  <si>
    <t>RB00021</t>
  </si>
  <si>
    <t>RB00023</t>
  </si>
  <si>
    <t>RB00024</t>
  </si>
  <si>
    <t>RB00029</t>
  </si>
  <si>
    <t>RB00035</t>
  </si>
  <si>
    <t>RB00042</t>
  </si>
  <si>
    <t>RB00008</t>
  </si>
  <si>
    <t>RB00014</t>
  </si>
  <si>
    <t>RB00015</t>
  </si>
  <si>
    <t>Witnessing Abuse toward sibling (6 items)</t>
    <phoneticPr fontId="3" type="noConversion"/>
  </si>
  <si>
    <t>parents_spanked_open</t>
  </si>
  <si>
    <t>parent_feel_special</t>
  </si>
  <si>
    <t>MACE_PVA</t>
  </si>
  <si>
    <t>MACE_NVEA</t>
  </si>
  <si>
    <t>MACE_PPhysM</t>
  </si>
  <si>
    <t>MACE_IPV</t>
  </si>
  <si>
    <t>MACE_WSibA</t>
  </si>
  <si>
    <t>Physical Neglect</t>
  </si>
  <si>
    <t>MACE_SUM_EVER</t>
    <phoneticPr fontId="3" type="noConversion"/>
  </si>
  <si>
    <t>MACE_MULT_EVER</t>
    <phoneticPr fontId="3" type="noConversion"/>
  </si>
  <si>
    <t>parents_intent_harm</t>
  </si>
  <si>
    <t>parents_fondled</t>
  </si>
  <si>
    <t>p_sibs_sex_comment</t>
  </si>
  <si>
    <t>peer_harm_a</t>
  </si>
  <si>
    <t>Familial and Non-Familial Sexual Abuse (9 items)</t>
    <phoneticPr fontId="3" type="noConversion"/>
  </si>
  <si>
    <t>Parental Verbal Abuse (4 items)</t>
    <phoneticPr fontId="3" type="noConversion"/>
  </si>
  <si>
    <t>validity_(0-no,2-yes)</t>
    <phoneticPr fontId="3" type="noConversion"/>
  </si>
  <si>
    <t># Latent Exposure</t>
  </si>
  <si>
    <t>Swore</t>
  </si>
  <si>
    <t>Hurtful</t>
  </si>
  <si>
    <t>Afraid</t>
  </si>
  <si>
    <t>Leave</t>
  </si>
  <si>
    <t>Closet</t>
  </si>
  <si>
    <t>Pushed</t>
  </si>
  <si>
    <t>Hit</t>
  </si>
  <si>
    <t>Hit_med</t>
  </si>
  <si>
    <t>Spank_buttocks</t>
  </si>
  <si>
    <t>Spanked_bare</t>
  </si>
  <si>
    <t>Spanked_strap</t>
  </si>
  <si>
    <t>Sex_comment</t>
  </si>
  <si>
    <t>Fondled</t>
  </si>
  <si>
    <t>Touch_them</t>
  </si>
  <si>
    <t>Push_sib</t>
  </si>
  <si>
    <t>Hit_sib_med</t>
  </si>
  <si>
    <t>Sex_comment_sib</t>
  </si>
  <si>
    <t>Fondled_sib</t>
  </si>
  <si>
    <t>o_fondled</t>
  </si>
  <si>
    <t>Intrafamilial_MAES</t>
    <phoneticPr fontId="3" type="noConversion"/>
  </si>
  <si>
    <t>Parental Physical Maltreatment (6 items)</t>
    <phoneticPr fontId="3" type="noConversion"/>
  </si>
  <si>
    <t>Witnessing Physical Abuse between parents (5 items)</t>
    <phoneticPr fontId="3" type="noConversion"/>
  </si>
  <si>
    <t>MACE_NVEA_EVER</t>
  </si>
  <si>
    <t>MACE_PPhysM_EVER</t>
  </si>
  <si>
    <t>MACE_IPV_EVER</t>
  </si>
  <si>
    <t>MACE_WSibA_EVER</t>
  </si>
  <si>
    <t>family_secrets</t>
  </si>
  <si>
    <t>Peer Physical bullying (5 items)</t>
  </si>
  <si>
    <t>peer_threat_money_a</t>
  </si>
  <si>
    <t>o_intercourse</t>
  </si>
  <si>
    <t>Adults_push_m</t>
  </si>
  <si>
    <t>Adults_hit_m</t>
  </si>
  <si>
    <t>Adults_hit_med_m</t>
  </si>
  <si>
    <t>Adults_push_f</t>
  </si>
  <si>
    <t>Adults_hit_f</t>
  </si>
  <si>
    <t>peer_swore</t>
  </si>
  <si>
    <t>Peer_hurtful</t>
  </si>
  <si>
    <t>Peer_Rumors</t>
  </si>
  <si>
    <t>Peer_Excluded</t>
  </si>
  <si>
    <t>Peer_afraid</t>
  </si>
  <si>
    <t>Peer_threat_money</t>
  </si>
  <si>
    <t>Peer_forced</t>
  </si>
  <si>
    <t>Peer_pushed</t>
  </si>
  <si>
    <t>Peer_hit</t>
  </si>
  <si>
    <t>Peer_hit_med</t>
  </si>
  <si>
    <t>Peer_forced_sex</t>
  </si>
  <si>
    <t>peer_force_you_a</t>
  </si>
  <si>
    <t>peer_hit_a</t>
  </si>
  <si>
    <t>family_strength</t>
  </si>
  <si>
    <t>family_not_enough_eat</t>
  </si>
  <si>
    <t>family_dirty_clothes</t>
  </si>
  <si>
    <t>Item</t>
  </si>
  <si>
    <t>parents_had_u_touch</t>
  </si>
  <si>
    <t>peer_exclude_a</t>
  </si>
  <si>
    <t>MACE_PeerVA_EVER</t>
  </si>
  <si>
    <t>MACE_PeerPhys_EVER</t>
  </si>
  <si>
    <t>MACE_P_loss_EVER</t>
  </si>
  <si>
    <t>parent_feel_loved</t>
  </si>
  <si>
    <t># Items endorsed</t>
  </si>
  <si>
    <t>Scaled Score</t>
  </si>
  <si>
    <t>Peer_sex_not_want</t>
  </si>
  <si>
    <t>M_unavail_poor</t>
  </si>
  <si>
    <t>F_unavail_poor</t>
  </si>
  <si>
    <t>P_diff_please</t>
  </si>
  <si>
    <t>P_no_time</t>
  </si>
  <si>
    <t>R_P_loved_you</t>
  </si>
  <si>
    <t>R_P_special</t>
  </si>
  <si>
    <t>R_P_protect</t>
  </si>
  <si>
    <t>R_P_ER</t>
  </si>
  <si>
    <t>No_food</t>
  </si>
  <si>
    <t>Dirty_clothes</t>
  </si>
  <si>
    <t>Adult_resposibility</t>
  </si>
  <si>
    <t>Financial_pressure</t>
  </si>
  <si>
    <t>Kept_secrets</t>
  </si>
  <si>
    <t>R_Looked_out_each_other</t>
  </si>
  <si>
    <t>Cutoff</t>
  </si>
  <si>
    <t>MACE_SexAb</t>
  </si>
  <si>
    <t>MACE_PeerVA</t>
  </si>
  <si>
    <t>MACE_PeerPhys</t>
  </si>
  <si>
    <t>MACE_EN</t>
  </si>
  <si>
    <t>MACE_PN</t>
  </si>
  <si>
    <t>Emotional Neglect</t>
  </si>
  <si>
    <t>MACE_EN_EVER</t>
  </si>
  <si>
    <t>MACE_PN_EVER</t>
  </si>
  <si>
    <t>rev</t>
    <phoneticPr fontId="3" type="noConversion"/>
  </si>
  <si>
    <t>ROC</t>
    <phoneticPr fontId="3" type="noConversion"/>
  </si>
  <si>
    <t>ROC</t>
    <phoneticPr fontId="3" type="noConversion"/>
  </si>
  <si>
    <t>rev</t>
    <phoneticPr fontId="3" type="noConversion"/>
  </si>
  <si>
    <t>rev</t>
    <phoneticPr fontId="3" type="noConversion"/>
  </si>
  <si>
    <t>ROC</t>
    <phoneticPr fontId="3" type="noConversion"/>
  </si>
  <si>
    <t>rev</t>
    <phoneticPr fontId="3" type="noConversion"/>
  </si>
  <si>
    <t>Username</t>
  </si>
  <si>
    <t>sum_check</t>
    <phoneticPr fontId="3" type="noConversion"/>
  </si>
  <si>
    <t>pos_check</t>
    <phoneticPr fontId="3" type="noConversion"/>
  </si>
  <si>
    <t>neg check</t>
    <phoneticPr fontId="3" type="noConversion"/>
  </si>
  <si>
    <t>validity_(0-no,1-neg only,2-all)</t>
    <phoneticPr fontId="3" type="noConversion"/>
  </si>
  <si>
    <t>MACE_SexAb_EVER</t>
  </si>
  <si>
    <t>MACE_PVA_EVER</t>
  </si>
  <si>
    <t>Spank_buttocks_Childhood</t>
  </si>
  <si>
    <t>saw_adults_hit_father</t>
  </si>
  <si>
    <t>parents_pushed</t>
  </si>
  <si>
    <t>parents_hit</t>
  </si>
  <si>
    <t>parents_spank_object</t>
  </si>
  <si>
    <t>saw_adults_hit_mother</t>
  </si>
  <si>
    <t>saw_adults_harm_mother</t>
  </si>
  <si>
    <t>saw_adults_push_father</t>
  </si>
  <si>
    <t>p_sibs_intent_harm</t>
  </si>
  <si>
    <t>p_sibs_fondle</t>
  </si>
  <si>
    <t>Peer Verbal Abuse+ Ostracism (4 items)</t>
  </si>
  <si>
    <t>peer_swore_a</t>
  </si>
  <si>
    <t>peer_hurtful_a</t>
  </si>
  <si>
    <t>peer_rumors_a</t>
  </si>
  <si>
    <t>MACE_PVA_SUM</t>
  </si>
  <si>
    <t>MACE_NVEA_SUM</t>
  </si>
  <si>
    <t>MACE_PPhysM_SUM</t>
  </si>
  <si>
    <t>MACE_IPV_SUM</t>
  </si>
  <si>
    <t>MACE_WSibA_SUM</t>
  </si>
  <si>
    <t>MACE_PeerVA_SUM</t>
  </si>
  <si>
    <t>MACE_PeerPhys_SUM</t>
  </si>
  <si>
    <t>MACE_EN_SUM</t>
  </si>
  <si>
    <t>MACE_PN_SUM</t>
  </si>
  <si>
    <t>MACE_SexAb_SUM</t>
  </si>
  <si>
    <t>MACE_PVA_MULTI</t>
  </si>
  <si>
    <t>MACE_NVEA_MULTI</t>
  </si>
  <si>
    <t>MACE_PPhysM_MULTI</t>
  </si>
  <si>
    <t>MACE_IPV_MULTI</t>
  </si>
  <si>
    <t>MACE_WSibA_MULTI</t>
  </si>
  <si>
    <t>MACE_PeerVA_MULTI</t>
  </si>
  <si>
    <t>MACE_PeerPhys_MULTI</t>
  </si>
  <si>
    <t>MACE_EN_MULTI</t>
  </si>
  <si>
    <t>MACE_PN_MULTI</t>
  </si>
  <si>
    <t>MACE_SexAb_MULTI</t>
  </si>
  <si>
    <t>R_P_loved_you_Childhood</t>
  </si>
  <si>
    <t>R_P_special_Childhood</t>
  </si>
  <si>
    <t>R_P_protect_Childhood</t>
  </si>
  <si>
    <t>R_P_ER_Childhood</t>
  </si>
  <si>
    <t>No_food_Childhood</t>
  </si>
  <si>
    <t>peer forced</t>
    <phoneticPr fontId="3" type="noConversion"/>
  </si>
  <si>
    <t>peer sex not wanted</t>
    <phoneticPr fontId="3" type="noConversion"/>
  </si>
  <si>
    <t>saw_adults_push_mother</t>
    <phoneticPr fontId="3" type="noConversion"/>
  </si>
  <si>
    <t>Swore_Childhood</t>
  </si>
  <si>
    <t>Hurtful_Childhood</t>
  </si>
  <si>
    <t>Afraid_Childhood</t>
  </si>
  <si>
    <t>Leave_Childhood</t>
  </si>
  <si>
    <t>Closet_Childhood</t>
  </si>
  <si>
    <t>Pushed_Childhood</t>
  </si>
  <si>
    <t>Hit_Childhood</t>
  </si>
  <si>
    <t>Hit_med_Childhood</t>
  </si>
  <si>
    <t>Spanked_bare_Childhood</t>
  </si>
  <si>
    <t>Spanked_strap_Childhood</t>
  </si>
  <si>
    <t>parents_buttocks</t>
  </si>
  <si>
    <t>adults_have_sex</t>
  </si>
  <si>
    <t>parents_name</t>
  </si>
  <si>
    <t>parents_hurtful</t>
  </si>
  <si>
    <t>parents_afraid</t>
  </si>
  <si>
    <t>parents_threatened</t>
  </si>
  <si>
    <t>Parental Non-Verbal Abuse (5 items)</t>
  </si>
  <si>
    <t>parents_closet</t>
  </si>
  <si>
    <t>parent_diff_please</t>
  </si>
  <si>
    <t>parent_no_time</t>
  </si>
  <si>
    <t>shoulder_adult</t>
  </si>
  <si>
    <t>mother_unavail_neg</t>
  </si>
  <si>
    <t>father_unavail_neg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</si>
</sst>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0000000000"/>
  </numFmts>
  <fonts count="8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10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/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2" borderId="0" xfId="0" applyNumberFormat="1" applyFill="1"/>
    <xf numFmtId="0" fontId="0" fillId="2" borderId="0" xfId="0" applyNumberFormat="1" applyFill="1" applyAlignment="1">
      <alignment horizontal="center"/>
    </xf>
    <xf numFmtId="0" fontId="0" fillId="0" borderId="0" xfId="0" applyNumberFormat="1"/>
    <xf numFmtId="168" fontId="0" fillId="2" borderId="0" xfId="0" applyNumberFormat="1" applyFill="1" applyAlignment="1">
      <alignment horizontal="center"/>
    </xf>
    <xf numFmtId="0" fontId="0" fillId="3" borderId="0" xfId="0" applyFill="1"/>
    <xf numFmtId="0" fontId="2" fillId="0" borderId="0" xfId="0" applyFont="1"/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2" fontId="0" fillId="2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right"/>
    </xf>
    <xf numFmtId="0" fontId="7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/>
    <xf numFmtId="0" fontId="1" fillId="0" borderId="0" xfId="0" applyFont="1"/>
    <xf numFmtId="0" fontId="0" fillId="0" borderId="0" xfId="0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T1264"/>
  <sheetViews>
    <sheetView showRuler="0" zoomScale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baseColWidth="10" defaultColWidth="7.5703125" defaultRowHeight="13"/>
  <cols>
    <col min="1" max="1" width="8.7109375" style="6" customWidth="1"/>
    <col min="2" max="2" width="7.5703125" style="6"/>
    <col min="3" max="3" width="7.28515625" style="6" customWidth="1"/>
    <col min="4" max="10" width="7.5703125" style="6"/>
    <col min="11" max="11" width="7.140625" style="6" customWidth="1"/>
    <col min="12" max="15" width="7.5703125" style="6"/>
    <col min="16" max="16" width="6.140625" style="6" customWidth="1"/>
    <col min="17" max="45" width="7.5703125" style="6"/>
    <col min="46" max="46" width="7" style="6" customWidth="1"/>
    <col min="47" max="48" width="7.5703125" style="6"/>
    <col min="49" max="49" width="5.85546875" style="6" customWidth="1"/>
    <col min="50" max="50" width="7.5703125" style="6"/>
    <col min="51" max="51" width="7.85546875" style="6" customWidth="1"/>
    <col min="52" max="52" width="7.5703125" style="6"/>
    <col min="53" max="53" width="8.42578125" style="6" customWidth="1"/>
    <col min="54" max="54" width="6.7109375" style="6" customWidth="1"/>
    <col min="61" max="16384" width="7.5703125" style="6"/>
  </cols>
  <sheetData>
    <row r="1" spans="1:72" s="1" customFormat="1" ht="39">
      <c r="A1" s="1" t="s">
        <v>168</v>
      </c>
      <c r="B1" s="11" t="s">
        <v>42</v>
      </c>
      <c r="C1" s="1" t="s">
        <v>77</v>
      </c>
      <c r="D1" s="1" t="s">
        <v>78</v>
      </c>
      <c r="E1" s="1" t="s">
        <v>79</v>
      </c>
      <c r="F1" s="1" t="s">
        <v>80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106</v>
      </c>
      <c r="W1" s="1" t="s">
        <v>107</v>
      </c>
      <c r="X1" s="1" t="s">
        <v>108</v>
      </c>
      <c r="Y1" s="1" t="s">
        <v>109</v>
      </c>
      <c r="Z1" s="1" t="s">
        <v>110</v>
      </c>
      <c r="AA1" s="1" t="s">
        <v>111</v>
      </c>
      <c r="AB1" s="1" t="s">
        <v>112</v>
      </c>
      <c r="AC1" s="1" t="s">
        <v>113</v>
      </c>
      <c r="AD1" s="1" t="s">
        <v>114</v>
      </c>
      <c r="AE1" s="1" t="s">
        <v>115</v>
      </c>
      <c r="AF1" s="1" t="s">
        <v>116</v>
      </c>
      <c r="AG1" s="1" t="s">
        <v>117</v>
      </c>
      <c r="AH1" s="1" t="s">
        <v>118</v>
      </c>
      <c r="AI1" s="1" t="s">
        <v>119</v>
      </c>
      <c r="AJ1" s="1" t="s">
        <v>120</v>
      </c>
      <c r="AK1" s="1" t="s">
        <v>121</v>
      </c>
      <c r="AL1" s="1" t="s">
        <v>122</v>
      </c>
      <c r="AM1" s="1" t="s">
        <v>137</v>
      </c>
      <c r="AN1" s="1" t="s">
        <v>138</v>
      </c>
      <c r="AO1" s="1" t="s">
        <v>139</v>
      </c>
      <c r="AP1" s="1" t="s">
        <v>140</v>
      </c>
      <c r="AQ1" s="1" t="s">
        <v>141</v>
      </c>
      <c r="AR1" s="1" t="s">
        <v>142</v>
      </c>
      <c r="AS1" s="1" t="s">
        <v>143</v>
      </c>
      <c r="AT1" s="1" t="s">
        <v>144</v>
      </c>
      <c r="AU1" s="1" t="s">
        <v>145</v>
      </c>
      <c r="AV1" s="1" t="s">
        <v>146</v>
      </c>
      <c r="AW1" s="1" t="s">
        <v>147</v>
      </c>
      <c r="AX1" s="1" t="s">
        <v>148</v>
      </c>
      <c r="AY1" s="1" t="s">
        <v>149</v>
      </c>
      <c r="AZ1" s="1" t="s">
        <v>150</v>
      </c>
      <c r="BA1" s="1" t="s">
        <v>151</v>
      </c>
      <c r="BB1" s="1" t="s">
        <v>0</v>
      </c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s="29" customFormat="1">
      <c r="A2" s="29" t="s">
        <v>55</v>
      </c>
      <c r="B2" s="29">
        <v>19</v>
      </c>
      <c r="C2" s="29">
        <v>1</v>
      </c>
      <c r="D2" s="29">
        <v>1</v>
      </c>
      <c r="E2" s="29">
        <v>1</v>
      </c>
      <c r="F2" s="29">
        <v>0</v>
      </c>
      <c r="G2" s="29">
        <v>0</v>
      </c>
      <c r="H2" s="29">
        <v>1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1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29">
        <v>0</v>
      </c>
      <c r="U2" s="29">
        <v>0</v>
      </c>
      <c r="V2" s="29">
        <v>0</v>
      </c>
      <c r="W2" s="29">
        <v>0</v>
      </c>
      <c r="X2" s="29">
        <v>0</v>
      </c>
      <c r="Y2" s="29">
        <v>0</v>
      </c>
      <c r="Z2" s="29">
        <v>0</v>
      </c>
      <c r="AA2" s="29">
        <v>0</v>
      </c>
      <c r="AB2" s="29">
        <v>0</v>
      </c>
      <c r="AC2" s="29">
        <v>0</v>
      </c>
      <c r="AD2" s="29">
        <v>0</v>
      </c>
      <c r="AE2" s="29">
        <v>0</v>
      </c>
      <c r="AF2" s="29">
        <v>0</v>
      </c>
      <c r="AG2" s="29">
        <v>0</v>
      </c>
      <c r="AH2" s="29">
        <v>0</v>
      </c>
      <c r="AI2" s="29">
        <v>0</v>
      </c>
      <c r="AJ2" s="29">
        <v>0</v>
      </c>
      <c r="AK2" s="29">
        <v>0</v>
      </c>
      <c r="AL2" s="29">
        <v>0</v>
      </c>
      <c r="AM2" s="29">
        <v>0</v>
      </c>
      <c r="AN2" s="29">
        <v>0</v>
      </c>
      <c r="AO2" s="29">
        <v>0</v>
      </c>
      <c r="AP2" s="29">
        <v>1</v>
      </c>
      <c r="AQ2" s="29">
        <v>1</v>
      </c>
      <c r="AR2" s="29">
        <v>1</v>
      </c>
      <c r="AS2" s="29">
        <v>1</v>
      </c>
      <c r="AT2" s="29">
        <v>1</v>
      </c>
      <c r="AU2" s="29">
        <v>1</v>
      </c>
      <c r="AV2" s="29">
        <v>0</v>
      </c>
      <c r="AW2" s="29">
        <v>0</v>
      </c>
      <c r="AX2" s="29">
        <v>1</v>
      </c>
      <c r="AY2" s="29">
        <v>1</v>
      </c>
      <c r="AZ2" s="29">
        <v>1</v>
      </c>
      <c r="BA2" s="29">
        <v>0</v>
      </c>
      <c r="BB2" s="29">
        <v>0</v>
      </c>
    </row>
    <row r="3" spans="1:72" s="29" customFormat="1">
      <c r="A3" s="29" t="s">
        <v>56</v>
      </c>
      <c r="B3" s="29">
        <v>19</v>
      </c>
      <c r="C3" s="29">
        <v>0</v>
      </c>
      <c r="D3" s="29">
        <v>0</v>
      </c>
      <c r="E3" s="29">
        <v>0</v>
      </c>
      <c r="F3" s="29">
        <v>1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1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1</v>
      </c>
      <c r="AC3" s="29">
        <v>1</v>
      </c>
      <c r="AD3" s="29">
        <v>1</v>
      </c>
      <c r="AE3" s="29">
        <v>1</v>
      </c>
      <c r="AF3" s="29">
        <v>0</v>
      </c>
      <c r="AG3" s="29">
        <v>0</v>
      </c>
      <c r="AH3" s="29">
        <v>0</v>
      </c>
      <c r="AI3" s="29">
        <v>1</v>
      </c>
      <c r="AJ3" s="29">
        <v>1</v>
      </c>
      <c r="AK3" s="29">
        <v>0</v>
      </c>
      <c r="AL3" s="29">
        <v>0</v>
      </c>
      <c r="AM3" s="29">
        <v>0</v>
      </c>
      <c r="AN3" s="29">
        <v>1</v>
      </c>
      <c r="AO3" s="29">
        <v>0</v>
      </c>
      <c r="AP3" s="29">
        <v>1</v>
      </c>
      <c r="AQ3" s="29">
        <v>0</v>
      </c>
      <c r="AR3" s="29">
        <v>1</v>
      </c>
      <c r="AS3" s="29">
        <v>1</v>
      </c>
      <c r="AT3" s="29">
        <v>1</v>
      </c>
      <c r="AU3" s="29">
        <v>1</v>
      </c>
      <c r="AV3" s="29">
        <v>0</v>
      </c>
      <c r="AW3" s="29">
        <v>0</v>
      </c>
      <c r="AX3" s="29">
        <v>1</v>
      </c>
      <c r="AY3" s="29">
        <v>0</v>
      </c>
      <c r="AZ3" s="29">
        <v>1</v>
      </c>
      <c r="BA3" s="29">
        <v>1</v>
      </c>
      <c r="BB3" s="29">
        <v>1</v>
      </c>
    </row>
    <row r="4" spans="1:72" s="29" customFormat="1">
      <c r="A4" s="29" t="s">
        <v>57</v>
      </c>
      <c r="B4" s="29">
        <v>18</v>
      </c>
      <c r="C4" s="29">
        <v>0</v>
      </c>
      <c r="D4" s="29">
        <v>0</v>
      </c>
      <c r="E4" s="29">
        <v>0</v>
      </c>
      <c r="F4" s="29">
        <v>1</v>
      </c>
      <c r="G4" s="29">
        <v>0</v>
      </c>
      <c r="H4" s="29">
        <v>1</v>
      </c>
      <c r="I4" s="29">
        <v>0</v>
      </c>
      <c r="J4" s="29">
        <v>0</v>
      </c>
      <c r="K4" s="29">
        <v>1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1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1</v>
      </c>
      <c r="AA4" s="29">
        <v>0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0</v>
      </c>
      <c r="AH4" s="29">
        <v>1</v>
      </c>
      <c r="AI4" s="29">
        <v>1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1</v>
      </c>
      <c r="AQ4" s="29">
        <v>0</v>
      </c>
      <c r="AR4" s="29">
        <v>1</v>
      </c>
      <c r="AS4" s="29">
        <v>1</v>
      </c>
      <c r="AT4" s="29">
        <v>1</v>
      </c>
      <c r="AU4" s="29">
        <v>1</v>
      </c>
      <c r="AV4" s="29">
        <v>0</v>
      </c>
      <c r="AW4" s="29">
        <v>0</v>
      </c>
      <c r="AX4" s="29">
        <v>0</v>
      </c>
      <c r="AY4" s="29">
        <v>1</v>
      </c>
      <c r="AZ4" s="29">
        <v>1</v>
      </c>
      <c r="BA4" s="29">
        <v>1</v>
      </c>
      <c r="BB4" s="29">
        <v>1</v>
      </c>
    </row>
    <row r="5" spans="1:72" s="29" customFormat="1">
      <c r="A5" s="29" t="s">
        <v>49</v>
      </c>
      <c r="B5" s="29">
        <v>19</v>
      </c>
      <c r="C5" s="29">
        <v>1</v>
      </c>
      <c r="D5" s="29">
        <v>1</v>
      </c>
      <c r="E5" s="29">
        <v>1</v>
      </c>
      <c r="F5" s="29">
        <v>1</v>
      </c>
      <c r="G5" s="29">
        <v>0</v>
      </c>
      <c r="H5" s="29">
        <v>1</v>
      </c>
      <c r="I5" s="29">
        <v>1</v>
      </c>
      <c r="J5" s="29">
        <v>0</v>
      </c>
      <c r="K5" s="29">
        <v>1</v>
      </c>
      <c r="L5" s="29">
        <v>0</v>
      </c>
      <c r="M5" s="29">
        <v>1</v>
      </c>
      <c r="N5" s="29">
        <v>0</v>
      </c>
      <c r="O5" s="29">
        <v>0</v>
      </c>
      <c r="P5" s="29">
        <v>0</v>
      </c>
      <c r="Q5" s="29">
        <v>1</v>
      </c>
      <c r="R5" s="29">
        <v>1</v>
      </c>
      <c r="S5" s="29">
        <v>0</v>
      </c>
      <c r="T5" s="29">
        <v>0</v>
      </c>
      <c r="U5" s="29">
        <v>0</v>
      </c>
      <c r="V5" s="29">
        <v>0</v>
      </c>
      <c r="W5" s="29">
        <v>1</v>
      </c>
      <c r="X5" s="29">
        <v>0</v>
      </c>
      <c r="Y5" s="29">
        <v>0</v>
      </c>
      <c r="Z5" s="29">
        <v>1</v>
      </c>
      <c r="AA5" s="29">
        <v>1</v>
      </c>
      <c r="AB5" s="29">
        <v>1</v>
      </c>
      <c r="AC5" s="29">
        <v>1</v>
      </c>
      <c r="AD5" s="29">
        <v>0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0</v>
      </c>
      <c r="AL5" s="29">
        <v>1</v>
      </c>
      <c r="AM5" s="29">
        <v>0</v>
      </c>
      <c r="AN5" s="29">
        <v>1</v>
      </c>
      <c r="AO5" s="29">
        <v>1</v>
      </c>
      <c r="AP5" s="29">
        <v>1</v>
      </c>
      <c r="AQ5" s="29">
        <v>1</v>
      </c>
      <c r="AR5" s="29">
        <v>1</v>
      </c>
      <c r="AS5" s="29">
        <v>1</v>
      </c>
      <c r="AT5" s="29">
        <v>1</v>
      </c>
      <c r="AU5" s="29">
        <v>1</v>
      </c>
      <c r="AV5" s="29">
        <v>1</v>
      </c>
      <c r="AW5" s="29">
        <v>1</v>
      </c>
      <c r="AX5" s="29">
        <v>1</v>
      </c>
      <c r="AY5" s="29">
        <v>1</v>
      </c>
      <c r="AZ5" s="29">
        <v>1</v>
      </c>
      <c r="BA5" s="29">
        <v>1</v>
      </c>
      <c r="BB5" s="29">
        <v>1</v>
      </c>
    </row>
    <row r="6" spans="1:72" s="29" customFormat="1">
      <c r="A6" s="29" t="s">
        <v>50</v>
      </c>
      <c r="B6" s="29">
        <v>19</v>
      </c>
      <c r="C6" s="29">
        <v>1</v>
      </c>
      <c r="D6" s="29">
        <v>1</v>
      </c>
      <c r="E6" s="29">
        <v>1</v>
      </c>
      <c r="F6" s="29">
        <v>1</v>
      </c>
      <c r="G6" s="29">
        <v>0</v>
      </c>
      <c r="H6" s="29">
        <v>1</v>
      </c>
      <c r="I6" s="29">
        <v>1</v>
      </c>
      <c r="J6" s="29">
        <v>0</v>
      </c>
      <c r="K6" s="29">
        <v>1</v>
      </c>
      <c r="L6" s="29">
        <v>1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1</v>
      </c>
      <c r="X6" s="29">
        <v>1</v>
      </c>
      <c r="Y6" s="29">
        <v>0</v>
      </c>
      <c r="Z6" s="29">
        <v>0</v>
      </c>
      <c r="AA6" s="29">
        <v>0</v>
      </c>
      <c r="AB6" s="29">
        <v>1</v>
      </c>
      <c r="AC6" s="29">
        <v>1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1</v>
      </c>
      <c r="AJ6" s="29">
        <v>1</v>
      </c>
      <c r="AK6" s="29">
        <v>1</v>
      </c>
      <c r="AL6" s="29">
        <v>0</v>
      </c>
      <c r="AM6" s="29">
        <v>0</v>
      </c>
      <c r="AN6" s="29">
        <v>1</v>
      </c>
      <c r="AO6" s="29">
        <v>1</v>
      </c>
      <c r="AP6" s="29">
        <v>1</v>
      </c>
      <c r="AQ6" s="29">
        <v>1</v>
      </c>
      <c r="AR6" s="29">
        <v>1</v>
      </c>
      <c r="AS6" s="29">
        <v>1</v>
      </c>
      <c r="AT6" s="29">
        <v>1</v>
      </c>
      <c r="AU6" s="29">
        <v>1</v>
      </c>
      <c r="AV6" s="29">
        <v>1</v>
      </c>
      <c r="AW6" s="29">
        <v>1</v>
      </c>
      <c r="AX6" s="29">
        <v>1</v>
      </c>
      <c r="AY6" s="29">
        <v>1</v>
      </c>
      <c r="AZ6" s="29">
        <v>1</v>
      </c>
      <c r="BA6" s="29">
        <v>1</v>
      </c>
      <c r="BB6" s="29">
        <v>1</v>
      </c>
    </row>
    <row r="7" spans="1:72" s="29" customFormat="1">
      <c r="A7" s="29" t="s">
        <v>51</v>
      </c>
      <c r="B7" s="29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1</v>
      </c>
      <c r="AC7" s="29">
        <v>1</v>
      </c>
      <c r="AD7" s="29">
        <v>0</v>
      </c>
      <c r="AE7" s="29">
        <v>1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1</v>
      </c>
      <c r="AQ7" s="29">
        <v>0</v>
      </c>
      <c r="AR7" s="29">
        <v>1</v>
      </c>
      <c r="AS7" s="29">
        <v>1</v>
      </c>
      <c r="AT7" s="29">
        <v>1</v>
      </c>
      <c r="AU7" s="29">
        <v>1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1</v>
      </c>
      <c r="BB7" s="29">
        <v>1</v>
      </c>
    </row>
    <row r="8" spans="1:72" s="29" customFormat="1">
      <c r="A8" s="29" t="s">
        <v>52</v>
      </c>
      <c r="B8" s="29">
        <v>19</v>
      </c>
      <c r="C8" s="29">
        <v>1</v>
      </c>
      <c r="D8" s="29">
        <v>0</v>
      </c>
      <c r="E8" s="29">
        <v>0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1</v>
      </c>
      <c r="L8" s="29">
        <v>1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0</v>
      </c>
      <c r="AH8" s="29">
        <v>1</v>
      </c>
      <c r="AI8" s="29">
        <v>1</v>
      </c>
      <c r="AJ8" s="29">
        <v>1</v>
      </c>
      <c r="AK8" s="29">
        <v>0</v>
      </c>
      <c r="AL8" s="29">
        <v>0</v>
      </c>
      <c r="AM8" s="29">
        <v>0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0</v>
      </c>
      <c r="AW8" s="29">
        <v>0</v>
      </c>
      <c r="AX8" s="29">
        <v>1</v>
      </c>
      <c r="AY8" s="29">
        <v>0</v>
      </c>
      <c r="AZ8" s="29">
        <v>1</v>
      </c>
      <c r="BA8" s="29">
        <v>1</v>
      </c>
      <c r="BB8" s="29">
        <v>1</v>
      </c>
    </row>
    <row r="9" spans="1:72" s="29" customFormat="1">
      <c r="A9" s="29" t="s">
        <v>53</v>
      </c>
      <c r="B9" s="29">
        <v>18</v>
      </c>
      <c r="C9" s="29">
        <v>1</v>
      </c>
      <c r="D9" s="29">
        <v>1</v>
      </c>
      <c r="E9" s="29">
        <v>0</v>
      </c>
      <c r="F9" s="29">
        <v>1</v>
      </c>
      <c r="G9" s="29">
        <v>0</v>
      </c>
      <c r="H9" s="29">
        <v>1</v>
      </c>
      <c r="I9" s="29">
        <v>0</v>
      </c>
      <c r="J9" s="29">
        <v>0</v>
      </c>
      <c r="K9" s="29">
        <v>1</v>
      </c>
      <c r="L9" s="29">
        <v>0</v>
      </c>
      <c r="M9" s="29">
        <v>1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1</v>
      </c>
      <c r="AC9" s="29">
        <v>1</v>
      </c>
      <c r="AD9" s="29">
        <v>1</v>
      </c>
      <c r="AE9" s="29">
        <v>0</v>
      </c>
      <c r="AF9" s="29">
        <v>1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1</v>
      </c>
      <c r="AO9" s="29">
        <v>1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29">
        <v>1</v>
      </c>
      <c r="AV9" s="29">
        <v>0</v>
      </c>
      <c r="AW9" s="29">
        <v>0</v>
      </c>
      <c r="AX9" s="29">
        <v>0</v>
      </c>
      <c r="AY9" s="29">
        <v>0</v>
      </c>
      <c r="AZ9" s="29">
        <v>1</v>
      </c>
      <c r="BA9" s="29">
        <v>1</v>
      </c>
      <c r="BB9" s="29">
        <v>1</v>
      </c>
    </row>
    <row r="10" spans="1:72" s="29" customFormat="1">
      <c r="A10" s="29" t="s">
        <v>54</v>
      </c>
      <c r="B10" s="29">
        <v>19</v>
      </c>
      <c r="C10" s="29">
        <v>0</v>
      </c>
      <c r="D10" s="29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1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1</v>
      </c>
      <c r="AP10" s="29">
        <v>1</v>
      </c>
      <c r="AQ10" s="29">
        <v>0</v>
      </c>
      <c r="AR10" s="29">
        <v>1</v>
      </c>
      <c r="AS10" s="29">
        <v>1</v>
      </c>
      <c r="AT10" s="29">
        <v>1</v>
      </c>
      <c r="AU10" s="29">
        <v>1</v>
      </c>
      <c r="AV10" s="29">
        <v>0</v>
      </c>
      <c r="AW10" s="29">
        <v>0</v>
      </c>
      <c r="AX10" s="29">
        <v>1</v>
      </c>
      <c r="AY10" s="29">
        <v>0</v>
      </c>
      <c r="AZ10" s="29">
        <v>0</v>
      </c>
      <c r="BA10" s="29">
        <v>1</v>
      </c>
      <c r="BB10" s="29">
        <v>1</v>
      </c>
    </row>
    <row r="11" spans="1:72" customFormat="1"/>
    <row r="12" spans="1:72" customFormat="1"/>
    <row r="13" spans="1:72" customFormat="1"/>
    <row r="14" spans="1:72" customFormat="1"/>
    <row r="15" spans="1:72" customFormat="1"/>
    <row r="16" spans="1:72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 ht="66" customHeight="1"/>
    <row r="26" customFormat="1"/>
    <row r="27" customFormat="1"/>
    <row r="28" customFormat="1" ht="83" customHeigh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 ht="59" customHeigh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</sheetData>
  <sortState ref="A3:BNN657">
    <sortCondition ref="A4:A657"/>
  </sortState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T53"/>
  <sheetViews>
    <sheetView showRuler="0" zoomScale="150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BD2" sqref="BD2"/>
    </sheetView>
  </sheetViews>
  <sheetFormatPr baseColWidth="10" defaultRowHeight="13"/>
  <cols>
    <col min="44" max="47" width="10.7109375" style="28"/>
    <col min="53" max="54" width="10.7109375" style="28"/>
    <col min="61" max="72" width="6.140625" customWidth="1"/>
  </cols>
  <sheetData>
    <row r="1" spans="1:72" s="1" customFormat="1" ht="39">
      <c r="A1" s="1" t="s">
        <v>168</v>
      </c>
      <c r="B1" s="11" t="s">
        <v>42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1" t="s">
        <v>223</v>
      </c>
      <c r="J1" s="1" t="s">
        <v>224</v>
      </c>
      <c r="K1" s="1" t="s">
        <v>175</v>
      </c>
      <c r="L1" s="1" t="s">
        <v>225</v>
      </c>
      <c r="M1" s="1" t="s">
        <v>226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27" t="s">
        <v>209</v>
      </c>
      <c r="AS1" s="27" t="s">
        <v>210</v>
      </c>
      <c r="AT1" s="27" t="s">
        <v>211</v>
      </c>
      <c r="AU1" s="27" t="s">
        <v>212</v>
      </c>
      <c r="AV1" s="1" t="s">
        <v>213</v>
      </c>
      <c r="AW1" s="1" t="s">
        <v>36</v>
      </c>
      <c r="AX1" s="1" t="s">
        <v>37</v>
      </c>
      <c r="AY1" s="1" t="s">
        <v>38</v>
      </c>
      <c r="AZ1" s="1" t="s">
        <v>39</v>
      </c>
      <c r="BA1" s="27" t="s">
        <v>40</v>
      </c>
      <c r="BB1" s="27" t="s">
        <v>41</v>
      </c>
      <c r="BC1" s="11" t="s">
        <v>75</v>
      </c>
      <c r="BD1" s="11" t="s">
        <v>169</v>
      </c>
      <c r="BE1" s="11" t="s">
        <v>170</v>
      </c>
      <c r="BF1" s="11" t="s">
        <v>171</v>
      </c>
      <c r="BH1" s="11" t="s">
        <v>172</v>
      </c>
      <c r="BI1"/>
      <c r="BJ1"/>
      <c r="BK1"/>
      <c r="BL1"/>
      <c r="BM1"/>
      <c r="BN1"/>
      <c r="BO1"/>
      <c r="BP1"/>
      <c r="BQ1"/>
      <c r="BR1"/>
      <c r="BS1"/>
      <c r="BT1"/>
    </row>
    <row r="2" spans="1:72">
      <c r="A2" t="str">
        <f>IF(Entry_sheet!A2="","",Entry_sheet!A2)</f>
        <v>RB00008</v>
      </c>
      <c r="B2">
        <f>IF(A2="","",Entry_sheet!B2)</f>
        <v>19</v>
      </c>
      <c r="C2" s="17">
        <f>IF($A2="","",Entry_sheet!C2)</f>
        <v>1</v>
      </c>
      <c r="D2" s="17">
        <f>IF($A2="","",Entry_sheet!D2)</f>
        <v>1</v>
      </c>
      <c r="E2" s="17">
        <f>IF($A2="","",Entry_sheet!E2)</f>
        <v>1</v>
      </c>
      <c r="F2" s="17">
        <f>IF($A2="","",Entry_sheet!F2)</f>
        <v>0</v>
      </c>
      <c r="G2" s="17">
        <f>IF($A2="","",Entry_sheet!G2)</f>
        <v>0</v>
      </c>
      <c r="H2" s="17">
        <f>IF($A2="","",Entry_sheet!H2)</f>
        <v>1</v>
      </c>
      <c r="I2" s="17">
        <f>IF($A2="","",Entry_sheet!I2)</f>
        <v>0</v>
      </c>
      <c r="J2" s="17">
        <f>IF($A2="","",Entry_sheet!J2)</f>
        <v>0</v>
      </c>
      <c r="K2" s="17">
        <f>IF($A2="","",Entry_sheet!K2)</f>
        <v>0</v>
      </c>
      <c r="L2" s="17">
        <f>IF($A2="","",Entry_sheet!L2)</f>
        <v>0</v>
      </c>
      <c r="M2" s="17">
        <f>IF($A2="","",Entry_sheet!M2)</f>
        <v>0</v>
      </c>
      <c r="N2" s="17">
        <f>IF($A2="","",Entry_sheet!N2)</f>
        <v>1</v>
      </c>
      <c r="O2" s="17">
        <f>IF($A2="","",Entry_sheet!O2)</f>
        <v>0</v>
      </c>
      <c r="P2" s="17">
        <f>IF($A2="","",Entry_sheet!P2)</f>
        <v>0</v>
      </c>
      <c r="Q2" s="17">
        <f>IF($A2="","",Entry_sheet!Q2)</f>
        <v>0</v>
      </c>
      <c r="R2" s="17">
        <f>IF($A2="","",Entry_sheet!R2)</f>
        <v>0</v>
      </c>
      <c r="S2" s="17">
        <f>IF($A2="","",Entry_sheet!S2)</f>
        <v>0</v>
      </c>
      <c r="T2" s="17">
        <f>IF($A2="","",Entry_sheet!T2)</f>
        <v>0</v>
      </c>
      <c r="U2" s="17">
        <f>IF($A2="","",Entry_sheet!U2)</f>
        <v>0</v>
      </c>
      <c r="V2" s="17">
        <f>IF($A2="","",Entry_sheet!V2)</f>
        <v>0</v>
      </c>
      <c r="W2" s="17">
        <f>IF($A2="","",Entry_sheet!W2)</f>
        <v>0</v>
      </c>
      <c r="X2" s="17">
        <f>IF($A2="","",Entry_sheet!X2)</f>
        <v>0</v>
      </c>
      <c r="Y2" s="17">
        <f>IF($A2="","",Entry_sheet!Y2)</f>
        <v>0</v>
      </c>
      <c r="Z2" s="17">
        <f>IF($A2="","",Entry_sheet!Z2)</f>
        <v>0</v>
      </c>
      <c r="AA2" s="17">
        <f>IF($A2="","",Entry_sheet!AA2)</f>
        <v>0</v>
      </c>
      <c r="AB2" s="17">
        <f>IF($A2="","",Entry_sheet!AB2)</f>
        <v>0</v>
      </c>
      <c r="AC2" s="17">
        <f>IF($A2="","",Entry_sheet!AC2)</f>
        <v>0</v>
      </c>
      <c r="AD2" s="17">
        <f>IF($A2="","",Entry_sheet!AD2)</f>
        <v>0</v>
      </c>
      <c r="AE2" s="17">
        <f>IF($A2="","",Entry_sheet!AE2)</f>
        <v>0</v>
      </c>
      <c r="AF2" s="17">
        <f>IF($A2="","",Entry_sheet!AF2)</f>
        <v>0</v>
      </c>
      <c r="AG2" s="17">
        <f>IF($A2="","",Entry_sheet!AG2)</f>
        <v>0</v>
      </c>
      <c r="AH2" s="17">
        <f>IF($A2="","",Entry_sheet!AH2)</f>
        <v>0</v>
      </c>
      <c r="AI2" s="17">
        <f>IF($A2="","",Entry_sheet!AI2)</f>
        <v>0</v>
      </c>
      <c r="AJ2" s="17">
        <f>IF($A2="","",Entry_sheet!AJ2)</f>
        <v>0</v>
      </c>
      <c r="AK2" s="17">
        <f>IF($A2="","",Entry_sheet!AK2)</f>
        <v>0</v>
      </c>
      <c r="AL2" s="17">
        <f>IF($A2="","",Entry_sheet!AL2)</f>
        <v>0</v>
      </c>
      <c r="AM2" s="17">
        <f>IF($A2="","",Entry_sheet!AM2)</f>
        <v>0</v>
      </c>
      <c r="AN2" s="17">
        <f>IF($A2="","",Entry_sheet!AN2)</f>
        <v>0</v>
      </c>
      <c r="AO2" s="17">
        <f>IF($A2="","",Entry_sheet!AO2)</f>
        <v>0</v>
      </c>
      <c r="AP2" s="17">
        <f>IF($A2="","",Entry_sheet!AP2)</f>
        <v>1</v>
      </c>
      <c r="AQ2" s="17">
        <f>IF($A2="","",Entry_sheet!AQ2)</f>
        <v>1</v>
      </c>
      <c r="AR2" s="26">
        <f>IF($A2="","",IF(Entry_sheet!AR2=1,0,IF(Entry_sheet!AR2=0,1,"NA")))</f>
        <v>0</v>
      </c>
      <c r="AS2" s="26">
        <f>IF($A2="","",IF(Entry_sheet!AS2=1,0,IF(Entry_sheet!AS2=0,1,"NA")))</f>
        <v>0</v>
      </c>
      <c r="AT2" s="26">
        <f>IF($A2="","",IF(Entry_sheet!AT2=1,0,IF(Entry_sheet!AT2=0,1,"NA")))</f>
        <v>0</v>
      </c>
      <c r="AU2" s="26">
        <f>IF($A2="","",IF(Entry_sheet!AU2=1,0,IF(Entry_sheet!AU2=0,1,"NA")))</f>
        <v>0</v>
      </c>
      <c r="AV2" s="17">
        <f>IF($A2="","",Entry_sheet!AV2)</f>
        <v>0</v>
      </c>
      <c r="AW2" s="17">
        <f>IF($A2="","",Entry_sheet!AW2)</f>
        <v>0</v>
      </c>
      <c r="AX2" s="17">
        <f>IF($A2="","",Entry_sheet!AX2)</f>
        <v>1</v>
      </c>
      <c r="AY2" s="17">
        <f>IF($A2="","",Entry_sheet!AY2)</f>
        <v>1</v>
      </c>
      <c r="AZ2" s="17">
        <f>IF($A2="","",Entry_sheet!AZ2)</f>
        <v>1</v>
      </c>
      <c r="BA2" s="26">
        <f>IF($A2="","",IF(Entry_sheet!BA2=1,0,IF(Entry_sheet!BA2=0,1,"NA")))</f>
        <v>1</v>
      </c>
      <c r="BB2" s="26">
        <f>IF($A2="","",IF(Entry_sheet!BB2=1,0,IF(Entry_sheet!BB2=0,1,"NA")))</f>
        <v>1</v>
      </c>
      <c r="BC2">
        <f>IF($A2="","",IF(BD2=0,0,IF(BD2=87,IF(BE2=0,0,2),2)))</f>
        <v>2</v>
      </c>
      <c r="BD2">
        <f>IF($A2="","",SUM(Entry_sheet!$C2:$BB2))</f>
        <v>14</v>
      </c>
      <c r="BE2">
        <f>IF($A2="","",SUM(Entry_sheet!AR2,Entry_sheet!AS2,Entry_sheet!AT2,Entry_sheet!AU2,Entry_sheet!BA2,Entry_sheet!BB2))</f>
        <v>4</v>
      </c>
      <c r="BF2">
        <f>IF($A2="","",BD2-BE2)</f>
        <v>10</v>
      </c>
      <c r="BH2">
        <f>IF($A2="","",IF(BD2&lt;=4,0,IF(BE2&gt;2,2,IF(BF2&lt;2,0,1))))</f>
        <v>2</v>
      </c>
    </row>
    <row r="3" spans="1:72">
      <c r="A3" t="str">
        <f>IF(Entry_sheet!A3="","",Entry_sheet!A3)</f>
        <v>RB00014</v>
      </c>
      <c r="B3">
        <f>IF(A3="","",Entry_sheet!B3)</f>
        <v>19</v>
      </c>
      <c r="C3" s="17">
        <f>IF($A3="","",Entry_sheet!C3)</f>
        <v>0</v>
      </c>
      <c r="D3" s="17">
        <f>IF($A3="","",Entry_sheet!D3)</f>
        <v>0</v>
      </c>
      <c r="E3" s="17">
        <f>IF($A3="","",Entry_sheet!E3)</f>
        <v>0</v>
      </c>
      <c r="F3" s="17">
        <f>IF($A3="","",Entry_sheet!F3)</f>
        <v>1</v>
      </c>
      <c r="G3" s="17">
        <f>IF($A3="","",Entry_sheet!G3)</f>
        <v>0</v>
      </c>
      <c r="H3" s="17">
        <f>IF($A3="","",Entry_sheet!H3)</f>
        <v>0</v>
      </c>
      <c r="I3" s="17">
        <f>IF($A3="","",Entry_sheet!I3)</f>
        <v>0</v>
      </c>
      <c r="J3" s="17">
        <f>IF($A3="","",Entry_sheet!J3)</f>
        <v>0</v>
      </c>
      <c r="K3" s="17">
        <f>IF($A3="","",Entry_sheet!K3)</f>
        <v>0</v>
      </c>
      <c r="L3" s="17">
        <f>IF($A3="","",Entry_sheet!L3)</f>
        <v>0</v>
      </c>
      <c r="M3" s="17">
        <f>IF($A3="","",Entry_sheet!M3)</f>
        <v>0</v>
      </c>
      <c r="N3" s="17">
        <f>IF($A3="","",Entry_sheet!N3)</f>
        <v>0</v>
      </c>
      <c r="O3" s="17">
        <f>IF($A3="","",Entry_sheet!O3)</f>
        <v>0</v>
      </c>
      <c r="P3" s="17">
        <f>IF($A3="","",Entry_sheet!P3)</f>
        <v>0</v>
      </c>
      <c r="Q3" s="17">
        <f>IF($A3="","",Entry_sheet!Q3)</f>
        <v>0</v>
      </c>
      <c r="R3" s="17">
        <f>IF($A3="","",Entry_sheet!R3)</f>
        <v>0</v>
      </c>
      <c r="S3" s="17">
        <f>IF($A3="","",Entry_sheet!S3)</f>
        <v>0</v>
      </c>
      <c r="T3" s="17">
        <f>IF($A3="","",Entry_sheet!T3)</f>
        <v>0</v>
      </c>
      <c r="U3" s="17">
        <f>IF($A3="","",Entry_sheet!U3)</f>
        <v>1</v>
      </c>
      <c r="V3" s="17">
        <f>IF($A3="","",Entry_sheet!V3)</f>
        <v>0</v>
      </c>
      <c r="W3" s="17">
        <f>IF($A3="","",Entry_sheet!W3)</f>
        <v>0</v>
      </c>
      <c r="X3" s="17">
        <f>IF($A3="","",Entry_sheet!X3)</f>
        <v>0</v>
      </c>
      <c r="Y3" s="17">
        <f>IF($A3="","",Entry_sheet!Y3)</f>
        <v>0</v>
      </c>
      <c r="Z3" s="17">
        <f>IF($A3="","",Entry_sheet!Z3)</f>
        <v>0</v>
      </c>
      <c r="AA3" s="17">
        <f>IF($A3="","",Entry_sheet!AA3)</f>
        <v>0</v>
      </c>
      <c r="AB3" s="17">
        <f>IF($A3="","",Entry_sheet!AB3)</f>
        <v>1</v>
      </c>
      <c r="AC3" s="17">
        <f>IF($A3="","",Entry_sheet!AC3)</f>
        <v>1</v>
      </c>
      <c r="AD3" s="17">
        <f>IF($A3="","",Entry_sheet!AD3)</f>
        <v>1</v>
      </c>
      <c r="AE3" s="17">
        <f>IF($A3="","",Entry_sheet!AE3)</f>
        <v>1</v>
      </c>
      <c r="AF3" s="17">
        <f>IF($A3="","",Entry_sheet!AF3)</f>
        <v>0</v>
      </c>
      <c r="AG3" s="17">
        <f>IF($A3="","",Entry_sheet!AG3)</f>
        <v>0</v>
      </c>
      <c r="AH3" s="17">
        <f>IF($A3="","",Entry_sheet!AH3)</f>
        <v>0</v>
      </c>
      <c r="AI3" s="17">
        <f>IF($A3="","",Entry_sheet!AI3)</f>
        <v>1</v>
      </c>
      <c r="AJ3" s="17">
        <f>IF($A3="","",Entry_sheet!AJ3)</f>
        <v>1</v>
      </c>
      <c r="AK3" s="17">
        <f>IF($A3="","",Entry_sheet!AK3)</f>
        <v>0</v>
      </c>
      <c r="AL3" s="17">
        <f>IF($A3="","",Entry_sheet!AL3)</f>
        <v>0</v>
      </c>
      <c r="AM3" s="17">
        <f>IF($A3="","",Entry_sheet!AM3)</f>
        <v>0</v>
      </c>
      <c r="AN3" s="17">
        <f>IF($A3="","",Entry_sheet!AN3)</f>
        <v>1</v>
      </c>
      <c r="AO3" s="17">
        <f>IF($A3="","",Entry_sheet!AO3)</f>
        <v>0</v>
      </c>
      <c r="AP3" s="17">
        <f>IF($A3="","",Entry_sheet!AP3)</f>
        <v>1</v>
      </c>
      <c r="AQ3" s="17">
        <f>IF($A3="","",Entry_sheet!AQ3)</f>
        <v>0</v>
      </c>
      <c r="AR3" s="26">
        <f>IF($A3="","",IF(Entry_sheet!AR3=1,0,IF(Entry_sheet!AR3=0,1,"NA")))</f>
        <v>0</v>
      </c>
      <c r="AS3" s="26">
        <f>IF($A3="","",IF(Entry_sheet!AS3=1,0,IF(Entry_sheet!AS3=0,1,"NA")))</f>
        <v>0</v>
      </c>
      <c r="AT3" s="26">
        <f>IF($A3="","",IF(Entry_sheet!AT3=1,0,IF(Entry_sheet!AT3=0,1,"NA")))</f>
        <v>0</v>
      </c>
      <c r="AU3" s="26">
        <f>IF($A3="","",IF(Entry_sheet!AU3=1,0,IF(Entry_sheet!AU3=0,1,"NA")))</f>
        <v>0</v>
      </c>
      <c r="AV3" s="17">
        <f>IF($A3="","",Entry_sheet!AV3)</f>
        <v>0</v>
      </c>
      <c r="AW3" s="17">
        <f>IF($A3="","",Entry_sheet!AW3)</f>
        <v>0</v>
      </c>
      <c r="AX3" s="17">
        <f>IF($A3="","",Entry_sheet!AX3)</f>
        <v>1</v>
      </c>
      <c r="AY3" s="17">
        <f>IF($A3="","",Entry_sheet!AY3)</f>
        <v>0</v>
      </c>
      <c r="AZ3" s="17">
        <f>IF($A3="","",Entry_sheet!AZ3)</f>
        <v>1</v>
      </c>
      <c r="BA3" s="26">
        <f>IF($A3="","",IF(Entry_sheet!BA3=1,0,IF(Entry_sheet!BA3=0,1,"NA")))</f>
        <v>0</v>
      </c>
      <c r="BB3" s="26">
        <f>IF($A3="","",IF(Entry_sheet!BB3=1,0,IF(Entry_sheet!BB3=0,1,"NA")))</f>
        <v>0</v>
      </c>
      <c r="BC3">
        <f t="shared" ref="BC3:BC10" si="0">IF($A3="","",IF(BD3=0,0,IF(BD3=87,IF(BE3=0,0,2),2)))</f>
        <v>2</v>
      </c>
      <c r="BD3">
        <f>IF($A3="","",SUM(Entry_sheet!$C3:$BB3))</f>
        <v>18</v>
      </c>
      <c r="BE3">
        <f>IF($A3="","",SUM(Entry_sheet!AR3,Entry_sheet!AS3,Entry_sheet!AT3,Entry_sheet!AU3,Entry_sheet!BA3,Entry_sheet!BB3))</f>
        <v>6</v>
      </c>
      <c r="BF3">
        <f t="shared" ref="BF3:BF10" si="1">IF($A3="","",BD3-BE3)</f>
        <v>12</v>
      </c>
      <c r="BH3">
        <f t="shared" ref="BH3:BH21" si="2">IF($A3="","",IF(BD3&lt;=4,0,IF(BE3&gt;2,2,IF(BF3&lt;2,0,1))))</f>
        <v>2</v>
      </c>
    </row>
    <row r="4" spans="1:72">
      <c r="A4" t="str">
        <f>IF(Entry_sheet!A4="","",Entry_sheet!A4)</f>
        <v>RB00015</v>
      </c>
      <c r="B4">
        <f>IF(A4="","",Entry_sheet!B4)</f>
        <v>18</v>
      </c>
      <c r="C4" s="17">
        <f>IF($A4="","",Entry_sheet!C4)</f>
        <v>0</v>
      </c>
      <c r="D4" s="17">
        <f>IF($A4="","",Entry_sheet!D4)</f>
        <v>0</v>
      </c>
      <c r="E4" s="17">
        <f>IF($A4="","",Entry_sheet!E4)</f>
        <v>0</v>
      </c>
      <c r="F4" s="17">
        <f>IF($A4="","",Entry_sheet!F4)</f>
        <v>1</v>
      </c>
      <c r="G4" s="17">
        <f>IF($A4="","",Entry_sheet!G4)</f>
        <v>0</v>
      </c>
      <c r="H4" s="17">
        <f>IF($A4="","",Entry_sheet!H4)</f>
        <v>1</v>
      </c>
      <c r="I4" s="17">
        <f>IF($A4="","",Entry_sheet!I4)</f>
        <v>0</v>
      </c>
      <c r="J4" s="17">
        <f>IF($A4="","",Entry_sheet!J4)</f>
        <v>0</v>
      </c>
      <c r="K4" s="17">
        <f>IF($A4="","",Entry_sheet!K4)</f>
        <v>1</v>
      </c>
      <c r="L4" s="17">
        <f>IF($A4="","",Entry_sheet!L4)</f>
        <v>0</v>
      </c>
      <c r="M4" s="17">
        <f>IF($A4="","",Entry_sheet!M4)</f>
        <v>0</v>
      </c>
      <c r="N4" s="17">
        <f>IF($A4="","",Entry_sheet!N4)</f>
        <v>0</v>
      </c>
      <c r="O4" s="17">
        <f>IF($A4="","",Entry_sheet!O4)</f>
        <v>0</v>
      </c>
      <c r="P4" s="17">
        <f>IF($A4="","",Entry_sheet!P4)</f>
        <v>0</v>
      </c>
      <c r="Q4" s="17">
        <f>IF($A4="","",Entry_sheet!Q4)</f>
        <v>1</v>
      </c>
      <c r="R4" s="17">
        <f>IF($A4="","",Entry_sheet!R4)</f>
        <v>0</v>
      </c>
      <c r="S4" s="17">
        <f>IF($A4="","",Entry_sheet!S4)</f>
        <v>0</v>
      </c>
      <c r="T4" s="17">
        <f>IF($A4="","",Entry_sheet!T4)</f>
        <v>0</v>
      </c>
      <c r="U4" s="17">
        <f>IF($A4="","",Entry_sheet!U4)</f>
        <v>0</v>
      </c>
      <c r="V4" s="17">
        <f>IF($A4="","",Entry_sheet!V4)</f>
        <v>0</v>
      </c>
      <c r="W4" s="17">
        <f>IF($A4="","",Entry_sheet!W4)</f>
        <v>0</v>
      </c>
      <c r="X4" s="17">
        <f>IF($A4="","",Entry_sheet!X4)</f>
        <v>0</v>
      </c>
      <c r="Y4" s="17">
        <f>IF($A4="","",Entry_sheet!Y4)</f>
        <v>0</v>
      </c>
      <c r="Z4" s="17">
        <f>IF($A4="","",Entry_sheet!Z4)</f>
        <v>1</v>
      </c>
      <c r="AA4" s="17">
        <f>IF($A4="","",Entry_sheet!AA4)</f>
        <v>0</v>
      </c>
      <c r="AB4" s="17">
        <f>IF($A4="","",Entry_sheet!AB4)</f>
        <v>1</v>
      </c>
      <c r="AC4" s="17">
        <f>IF($A4="","",Entry_sheet!AC4)</f>
        <v>1</v>
      </c>
      <c r="AD4" s="17">
        <f>IF($A4="","",Entry_sheet!AD4)</f>
        <v>1</v>
      </c>
      <c r="AE4" s="17">
        <f>IF($A4="","",Entry_sheet!AE4)</f>
        <v>1</v>
      </c>
      <c r="AF4" s="17">
        <f>IF($A4="","",Entry_sheet!AF4)</f>
        <v>1</v>
      </c>
      <c r="AG4" s="17">
        <f>IF($A4="","",Entry_sheet!AG4)</f>
        <v>0</v>
      </c>
      <c r="AH4" s="17">
        <f>IF($A4="","",Entry_sheet!AH4)</f>
        <v>1</v>
      </c>
      <c r="AI4" s="17">
        <f>IF($A4="","",Entry_sheet!AI4)</f>
        <v>1</v>
      </c>
      <c r="AJ4" s="17">
        <f>IF($A4="","",Entry_sheet!AJ4)</f>
        <v>0</v>
      </c>
      <c r="AK4" s="17">
        <f>IF($A4="","",Entry_sheet!AK4)</f>
        <v>0</v>
      </c>
      <c r="AL4" s="17">
        <f>IF($A4="","",Entry_sheet!AL4)</f>
        <v>0</v>
      </c>
      <c r="AM4" s="17">
        <f>IF($A4="","",Entry_sheet!AM4)</f>
        <v>0</v>
      </c>
      <c r="AN4" s="17">
        <f>IF($A4="","",Entry_sheet!AN4)</f>
        <v>0</v>
      </c>
      <c r="AO4" s="17">
        <f>IF($A4="","",Entry_sheet!AO4)</f>
        <v>0</v>
      </c>
      <c r="AP4" s="17">
        <f>IF($A4="","",Entry_sheet!AP4)</f>
        <v>1</v>
      </c>
      <c r="AQ4" s="17">
        <f>IF($A4="","",Entry_sheet!AQ4)</f>
        <v>0</v>
      </c>
      <c r="AR4" s="26">
        <f>IF($A4="","",IF(Entry_sheet!AR4=1,0,IF(Entry_sheet!AR4=0,1,"NA")))</f>
        <v>0</v>
      </c>
      <c r="AS4" s="26">
        <f>IF($A4="","",IF(Entry_sheet!AS4=1,0,IF(Entry_sheet!AS4=0,1,"NA")))</f>
        <v>0</v>
      </c>
      <c r="AT4" s="26">
        <f>IF($A4="","",IF(Entry_sheet!AT4=1,0,IF(Entry_sheet!AT4=0,1,"NA")))</f>
        <v>0</v>
      </c>
      <c r="AU4" s="26">
        <f>IF($A4="","",IF(Entry_sheet!AU4=1,0,IF(Entry_sheet!AU4=0,1,"NA")))</f>
        <v>0</v>
      </c>
      <c r="AV4" s="17">
        <f>IF($A4="","",Entry_sheet!AV4)</f>
        <v>0</v>
      </c>
      <c r="AW4" s="17">
        <f>IF($A4="","",Entry_sheet!AW4)</f>
        <v>0</v>
      </c>
      <c r="AX4" s="17">
        <f>IF($A4="","",Entry_sheet!AX4)</f>
        <v>0</v>
      </c>
      <c r="AY4" s="17">
        <f>IF($A4="","",Entry_sheet!AY4)</f>
        <v>1</v>
      </c>
      <c r="AZ4" s="17">
        <f>IF($A4="","",Entry_sheet!AZ4)</f>
        <v>1</v>
      </c>
      <c r="BA4" s="26">
        <f>IF($A4="","",IF(Entry_sheet!BA4=1,0,IF(Entry_sheet!BA4=0,1,"NA")))</f>
        <v>0</v>
      </c>
      <c r="BB4" s="26">
        <f>IF($A4="","",IF(Entry_sheet!BB4=1,0,IF(Entry_sheet!BB4=0,1,"NA")))</f>
        <v>0</v>
      </c>
      <c r="BC4">
        <f t="shared" si="0"/>
        <v>2</v>
      </c>
      <c r="BD4">
        <f>IF($A4="","",SUM(Entry_sheet!$C4:$BB4))</f>
        <v>21</v>
      </c>
      <c r="BE4">
        <f>IF($A4="","",SUM(Entry_sheet!AR4,Entry_sheet!AS4,Entry_sheet!AT4,Entry_sheet!AU4,Entry_sheet!BA4,Entry_sheet!BB4))</f>
        <v>6</v>
      </c>
      <c r="BF4">
        <f t="shared" si="1"/>
        <v>15</v>
      </c>
      <c r="BH4">
        <f t="shared" si="2"/>
        <v>2</v>
      </c>
    </row>
    <row r="5" spans="1:72">
      <c r="A5" t="str">
        <f>IF(Entry_sheet!A5="","",Entry_sheet!A5)</f>
        <v>RB00021</v>
      </c>
      <c r="B5">
        <f>IF(A5="","",Entry_sheet!B5)</f>
        <v>19</v>
      </c>
      <c r="C5" s="17">
        <f>IF($A5="","",Entry_sheet!C5)</f>
        <v>1</v>
      </c>
      <c r="D5" s="17">
        <f>IF($A5="","",Entry_sheet!D5)</f>
        <v>1</v>
      </c>
      <c r="E5" s="17">
        <f>IF($A5="","",Entry_sheet!E5)</f>
        <v>1</v>
      </c>
      <c r="F5" s="17">
        <f>IF($A5="","",Entry_sheet!F5)</f>
        <v>1</v>
      </c>
      <c r="G5" s="17">
        <f>IF($A5="","",Entry_sheet!G5)</f>
        <v>0</v>
      </c>
      <c r="H5" s="17">
        <f>IF($A5="","",Entry_sheet!H5)</f>
        <v>1</v>
      </c>
      <c r="I5" s="17">
        <f>IF($A5="","",Entry_sheet!I5)</f>
        <v>1</v>
      </c>
      <c r="J5" s="17">
        <f>IF($A5="","",Entry_sheet!J5)</f>
        <v>0</v>
      </c>
      <c r="K5" s="17">
        <f>IF($A5="","",Entry_sheet!K5)</f>
        <v>1</v>
      </c>
      <c r="L5" s="17">
        <f>IF($A5="","",Entry_sheet!L5)</f>
        <v>0</v>
      </c>
      <c r="M5" s="17">
        <f>IF($A5="","",Entry_sheet!M5)</f>
        <v>1</v>
      </c>
      <c r="N5" s="17">
        <f>IF($A5="","",Entry_sheet!N5)</f>
        <v>0</v>
      </c>
      <c r="O5" s="17">
        <f>IF($A5="","",Entry_sheet!O5)</f>
        <v>0</v>
      </c>
      <c r="P5" s="17">
        <f>IF($A5="","",Entry_sheet!P5)</f>
        <v>0</v>
      </c>
      <c r="Q5" s="17">
        <f>IF($A5="","",Entry_sheet!Q5)</f>
        <v>1</v>
      </c>
      <c r="R5" s="17">
        <f>IF($A5="","",Entry_sheet!R5)</f>
        <v>1</v>
      </c>
      <c r="S5" s="17">
        <f>IF($A5="","",Entry_sheet!S5)</f>
        <v>0</v>
      </c>
      <c r="T5" s="17">
        <f>IF($A5="","",Entry_sheet!T5)</f>
        <v>0</v>
      </c>
      <c r="U5" s="17">
        <f>IF($A5="","",Entry_sheet!U5)</f>
        <v>0</v>
      </c>
      <c r="V5" s="17">
        <f>IF($A5="","",Entry_sheet!V5)</f>
        <v>0</v>
      </c>
      <c r="W5" s="17">
        <f>IF($A5="","",Entry_sheet!W5)</f>
        <v>1</v>
      </c>
      <c r="X5" s="17">
        <f>IF($A5="","",Entry_sheet!X5)</f>
        <v>0</v>
      </c>
      <c r="Y5" s="17">
        <f>IF($A5="","",Entry_sheet!Y5)</f>
        <v>0</v>
      </c>
      <c r="Z5" s="17">
        <f>IF($A5="","",Entry_sheet!Z5)</f>
        <v>1</v>
      </c>
      <c r="AA5" s="17">
        <f>IF($A5="","",Entry_sheet!AA5)</f>
        <v>1</v>
      </c>
      <c r="AB5" s="17">
        <f>IF($A5="","",Entry_sheet!AB5)</f>
        <v>1</v>
      </c>
      <c r="AC5" s="17">
        <f>IF($A5="","",Entry_sheet!AC5)</f>
        <v>1</v>
      </c>
      <c r="AD5" s="17">
        <f>IF($A5="","",Entry_sheet!AD5)</f>
        <v>0</v>
      </c>
      <c r="AE5" s="17">
        <f>IF($A5="","",Entry_sheet!AE5)</f>
        <v>1</v>
      </c>
      <c r="AF5" s="17">
        <f>IF($A5="","",Entry_sheet!AF5)</f>
        <v>1</v>
      </c>
      <c r="AG5" s="17">
        <f>IF($A5="","",Entry_sheet!AG5)</f>
        <v>1</v>
      </c>
      <c r="AH5" s="17">
        <f>IF($A5="","",Entry_sheet!AH5)</f>
        <v>1</v>
      </c>
      <c r="AI5" s="17">
        <f>IF($A5="","",Entry_sheet!AI5)</f>
        <v>1</v>
      </c>
      <c r="AJ5" s="17">
        <f>IF($A5="","",Entry_sheet!AJ5)</f>
        <v>1</v>
      </c>
      <c r="AK5" s="17">
        <f>IF($A5="","",Entry_sheet!AK5)</f>
        <v>0</v>
      </c>
      <c r="AL5" s="17">
        <f>IF($A5="","",Entry_sheet!AL5)</f>
        <v>1</v>
      </c>
      <c r="AM5" s="17">
        <f>IF($A5="","",Entry_sheet!AM5)</f>
        <v>0</v>
      </c>
      <c r="AN5" s="17">
        <f>IF($A5="","",Entry_sheet!AN5)</f>
        <v>1</v>
      </c>
      <c r="AO5" s="17">
        <f>IF($A5="","",Entry_sheet!AO5)</f>
        <v>1</v>
      </c>
      <c r="AP5" s="17">
        <f>IF($A5="","",Entry_sheet!AP5)</f>
        <v>1</v>
      </c>
      <c r="AQ5" s="17">
        <f>IF($A5="","",Entry_sheet!AQ5)</f>
        <v>1</v>
      </c>
      <c r="AR5" s="26">
        <f>IF($A5="","",IF(Entry_sheet!AR5=1,0,IF(Entry_sheet!AR5=0,1,"NA")))</f>
        <v>0</v>
      </c>
      <c r="AS5" s="26">
        <f>IF($A5="","",IF(Entry_sheet!AS5=1,0,IF(Entry_sheet!AS5=0,1,"NA")))</f>
        <v>0</v>
      </c>
      <c r="AT5" s="26">
        <f>IF($A5="","",IF(Entry_sheet!AT5=1,0,IF(Entry_sheet!AT5=0,1,"NA")))</f>
        <v>0</v>
      </c>
      <c r="AU5" s="26">
        <f>IF($A5="","",IF(Entry_sheet!AU5=1,0,IF(Entry_sheet!AU5=0,1,"NA")))</f>
        <v>0</v>
      </c>
      <c r="AV5" s="17">
        <f>IF($A5="","",Entry_sheet!AV5)</f>
        <v>1</v>
      </c>
      <c r="AW5" s="17">
        <f>IF($A5="","",Entry_sheet!AW5)</f>
        <v>1</v>
      </c>
      <c r="AX5" s="17">
        <f>IF($A5="","",Entry_sheet!AX5)</f>
        <v>1</v>
      </c>
      <c r="AY5" s="17">
        <f>IF($A5="","",Entry_sheet!AY5)</f>
        <v>1</v>
      </c>
      <c r="AZ5" s="17">
        <f>IF($A5="","",Entry_sheet!AZ5)</f>
        <v>1</v>
      </c>
      <c r="BA5" s="26">
        <f>IF($A5="","",IF(Entry_sheet!BA5=1,0,IF(Entry_sheet!BA5=0,1,"NA")))</f>
        <v>0</v>
      </c>
      <c r="BB5" s="26">
        <f>IF($A5="","",IF(Entry_sheet!BB5=1,0,IF(Entry_sheet!BB5=0,1,"NA")))</f>
        <v>0</v>
      </c>
      <c r="BC5">
        <f t="shared" si="0"/>
        <v>2</v>
      </c>
      <c r="BD5">
        <f>IF($A5="","",SUM(Entry_sheet!$C5:$BB5))</f>
        <v>37</v>
      </c>
      <c r="BE5">
        <f>IF($A5="","",SUM(Entry_sheet!AR5,Entry_sheet!AS5,Entry_sheet!AT5,Entry_sheet!AU5,Entry_sheet!BA5,Entry_sheet!BB5))</f>
        <v>6</v>
      </c>
      <c r="BF5">
        <f t="shared" si="1"/>
        <v>31</v>
      </c>
      <c r="BH5">
        <f t="shared" si="2"/>
        <v>2</v>
      </c>
    </row>
    <row r="6" spans="1:72">
      <c r="A6" t="str">
        <f>IF(Entry_sheet!A6="","",Entry_sheet!A6)</f>
        <v>RB00023</v>
      </c>
      <c r="B6">
        <f>IF(A6="","",Entry_sheet!B6)</f>
        <v>19</v>
      </c>
      <c r="C6" s="17">
        <f>IF($A6="","",Entry_sheet!C6)</f>
        <v>1</v>
      </c>
      <c r="D6" s="17">
        <f>IF($A6="","",Entry_sheet!D6)</f>
        <v>1</v>
      </c>
      <c r="E6" s="17">
        <f>IF($A6="","",Entry_sheet!E6)</f>
        <v>1</v>
      </c>
      <c r="F6" s="17">
        <f>IF($A6="","",Entry_sheet!F6)</f>
        <v>1</v>
      </c>
      <c r="G6" s="17">
        <f>IF($A6="","",Entry_sheet!G6)</f>
        <v>0</v>
      </c>
      <c r="H6" s="17">
        <f>IF($A6="","",Entry_sheet!H6)</f>
        <v>1</v>
      </c>
      <c r="I6" s="17">
        <f>IF($A6="","",Entry_sheet!I6)</f>
        <v>1</v>
      </c>
      <c r="J6" s="17">
        <f>IF($A6="","",Entry_sheet!J6)</f>
        <v>0</v>
      </c>
      <c r="K6" s="17">
        <f>IF($A6="","",Entry_sheet!K6)</f>
        <v>1</v>
      </c>
      <c r="L6" s="17">
        <f>IF($A6="","",Entry_sheet!L6)</f>
        <v>1</v>
      </c>
      <c r="M6" s="17">
        <f>IF($A6="","",Entry_sheet!M6)</f>
        <v>0</v>
      </c>
      <c r="N6" s="17">
        <f>IF($A6="","",Entry_sheet!N6)</f>
        <v>0</v>
      </c>
      <c r="O6" s="17">
        <f>IF($A6="","",Entry_sheet!O6)</f>
        <v>0</v>
      </c>
      <c r="P6" s="17">
        <f>IF($A6="","",Entry_sheet!P6)</f>
        <v>0</v>
      </c>
      <c r="Q6" s="17">
        <f>IF($A6="","",Entry_sheet!Q6)</f>
        <v>0</v>
      </c>
      <c r="R6" s="17">
        <f>IF($A6="","",Entry_sheet!R6)</f>
        <v>0</v>
      </c>
      <c r="S6" s="17">
        <f>IF($A6="","",Entry_sheet!S6)</f>
        <v>0</v>
      </c>
      <c r="T6" s="17">
        <f>IF($A6="","",Entry_sheet!T6)</f>
        <v>0</v>
      </c>
      <c r="U6" s="17">
        <f>IF($A6="","",Entry_sheet!U6)</f>
        <v>0</v>
      </c>
      <c r="V6" s="17">
        <f>IF($A6="","",Entry_sheet!V6)</f>
        <v>0</v>
      </c>
      <c r="W6" s="17">
        <f>IF($A6="","",Entry_sheet!W6)</f>
        <v>1</v>
      </c>
      <c r="X6" s="17">
        <f>IF($A6="","",Entry_sheet!X6)</f>
        <v>1</v>
      </c>
      <c r="Y6" s="17">
        <f>IF($A6="","",Entry_sheet!Y6)</f>
        <v>0</v>
      </c>
      <c r="Z6" s="17">
        <f>IF($A6="","",Entry_sheet!Z6)</f>
        <v>0</v>
      </c>
      <c r="AA6" s="17">
        <f>IF($A6="","",Entry_sheet!AA6)</f>
        <v>0</v>
      </c>
      <c r="AB6" s="17">
        <f>IF($A6="","",Entry_sheet!AB6)</f>
        <v>1</v>
      </c>
      <c r="AC6" s="17">
        <f>IF($A6="","",Entry_sheet!AC6)</f>
        <v>1</v>
      </c>
      <c r="AD6" s="17">
        <f>IF($A6="","",Entry_sheet!AD6)</f>
        <v>0</v>
      </c>
      <c r="AE6" s="17">
        <f>IF($A6="","",Entry_sheet!AE6)</f>
        <v>0</v>
      </c>
      <c r="AF6" s="17">
        <f>IF($A6="","",Entry_sheet!AF6)</f>
        <v>0</v>
      </c>
      <c r="AG6" s="17">
        <f>IF($A6="","",Entry_sheet!AG6)</f>
        <v>0</v>
      </c>
      <c r="AH6" s="17">
        <f>IF($A6="","",Entry_sheet!AH6)</f>
        <v>0</v>
      </c>
      <c r="AI6" s="17">
        <f>IF($A6="","",Entry_sheet!AI6)</f>
        <v>1</v>
      </c>
      <c r="AJ6" s="17">
        <f>IF($A6="","",Entry_sheet!AJ6)</f>
        <v>1</v>
      </c>
      <c r="AK6" s="17">
        <f>IF($A6="","",Entry_sheet!AK6)</f>
        <v>1</v>
      </c>
      <c r="AL6" s="17">
        <f>IF($A6="","",Entry_sheet!AL6)</f>
        <v>0</v>
      </c>
      <c r="AM6" s="17">
        <f>IF($A6="","",Entry_sheet!AM6)</f>
        <v>0</v>
      </c>
      <c r="AN6" s="17">
        <f>IF($A6="","",Entry_sheet!AN6)</f>
        <v>1</v>
      </c>
      <c r="AO6" s="17">
        <f>IF($A6="","",Entry_sheet!AO6)</f>
        <v>1</v>
      </c>
      <c r="AP6" s="17">
        <f>IF($A6="","",Entry_sheet!AP6)</f>
        <v>1</v>
      </c>
      <c r="AQ6" s="17">
        <f>IF($A6="","",Entry_sheet!AQ6)</f>
        <v>1</v>
      </c>
      <c r="AR6" s="26">
        <f>IF($A6="","",IF(Entry_sheet!AR6=1,0,IF(Entry_sheet!AR6=0,1,"NA")))</f>
        <v>0</v>
      </c>
      <c r="AS6" s="26">
        <f>IF($A6="","",IF(Entry_sheet!AS6=1,0,IF(Entry_sheet!AS6=0,1,"NA")))</f>
        <v>0</v>
      </c>
      <c r="AT6" s="26">
        <f>IF($A6="","",IF(Entry_sheet!AT6=1,0,IF(Entry_sheet!AT6=0,1,"NA")))</f>
        <v>0</v>
      </c>
      <c r="AU6" s="26">
        <f>IF($A6="","",IF(Entry_sheet!AU6=1,0,IF(Entry_sheet!AU6=0,1,"NA")))</f>
        <v>0</v>
      </c>
      <c r="AV6" s="17">
        <f>IF($A6="","",Entry_sheet!AV6)</f>
        <v>1</v>
      </c>
      <c r="AW6" s="17">
        <f>IF($A6="","",Entry_sheet!AW6)</f>
        <v>1</v>
      </c>
      <c r="AX6" s="17">
        <f>IF($A6="","",Entry_sheet!AX6)</f>
        <v>1</v>
      </c>
      <c r="AY6" s="17">
        <f>IF($A6="","",Entry_sheet!AY6)</f>
        <v>1</v>
      </c>
      <c r="AZ6" s="17">
        <f>IF($A6="","",Entry_sheet!AZ6)</f>
        <v>1</v>
      </c>
      <c r="BA6" s="26">
        <f>IF($A6="","",IF(Entry_sheet!BA6=1,0,IF(Entry_sheet!BA6=0,1,"NA")))</f>
        <v>0</v>
      </c>
      <c r="BB6" s="26">
        <f>IF($A6="","",IF(Entry_sheet!BB6=1,0,IF(Entry_sheet!BB6=0,1,"NA")))</f>
        <v>0</v>
      </c>
      <c r="BC6">
        <f t="shared" si="0"/>
        <v>2</v>
      </c>
      <c r="BD6">
        <f>IF($A6="","",SUM(Entry_sheet!$C6:$BB6))</f>
        <v>30</v>
      </c>
      <c r="BE6">
        <f>IF($A6="","",SUM(Entry_sheet!AR6,Entry_sheet!AS6,Entry_sheet!AT6,Entry_sheet!AU6,Entry_sheet!BA6,Entry_sheet!BB6))</f>
        <v>6</v>
      </c>
      <c r="BF6">
        <f t="shared" si="1"/>
        <v>24</v>
      </c>
      <c r="BH6">
        <f t="shared" si="2"/>
        <v>2</v>
      </c>
    </row>
    <row r="7" spans="1:72">
      <c r="A7" t="str">
        <f>IF(Entry_sheet!A7="","",Entry_sheet!A7)</f>
        <v>RB00024</v>
      </c>
      <c r="B7">
        <f>IF(A7="","",Entry_sheet!B7)</f>
        <v>19</v>
      </c>
      <c r="C7" s="17">
        <f>IF($A7="","",Entry_sheet!C7)</f>
        <v>0</v>
      </c>
      <c r="D7" s="17">
        <f>IF($A7="","",Entry_sheet!D7)</f>
        <v>0</v>
      </c>
      <c r="E7" s="17">
        <f>IF($A7="","",Entry_sheet!E7)</f>
        <v>0</v>
      </c>
      <c r="F7" s="17">
        <f>IF($A7="","",Entry_sheet!F7)</f>
        <v>0</v>
      </c>
      <c r="G7" s="17">
        <f>IF($A7="","",Entry_sheet!G7)</f>
        <v>0</v>
      </c>
      <c r="H7" s="17">
        <f>IF($A7="","",Entry_sheet!H7)</f>
        <v>0</v>
      </c>
      <c r="I7" s="17">
        <f>IF($A7="","",Entry_sheet!I7)</f>
        <v>0</v>
      </c>
      <c r="J7" s="17">
        <f>IF($A7="","",Entry_sheet!J7)</f>
        <v>0</v>
      </c>
      <c r="K7" s="17">
        <f>IF($A7="","",Entry_sheet!K7)</f>
        <v>0</v>
      </c>
      <c r="L7" s="17">
        <f>IF($A7="","",Entry_sheet!L7)</f>
        <v>0</v>
      </c>
      <c r="M7" s="17">
        <f>IF($A7="","",Entry_sheet!M7)</f>
        <v>0</v>
      </c>
      <c r="N7" s="17">
        <f>IF($A7="","",Entry_sheet!N7)</f>
        <v>0</v>
      </c>
      <c r="O7" s="17">
        <f>IF($A7="","",Entry_sheet!O7)</f>
        <v>0</v>
      </c>
      <c r="P7" s="17">
        <f>IF($A7="","",Entry_sheet!P7)</f>
        <v>0</v>
      </c>
      <c r="Q7" s="17">
        <f>IF($A7="","",Entry_sheet!Q7)</f>
        <v>0</v>
      </c>
      <c r="R7" s="17">
        <f>IF($A7="","",Entry_sheet!R7)</f>
        <v>0</v>
      </c>
      <c r="S7" s="17">
        <f>IF($A7="","",Entry_sheet!S7)</f>
        <v>0</v>
      </c>
      <c r="T7" s="17">
        <f>IF($A7="","",Entry_sheet!T7)</f>
        <v>0</v>
      </c>
      <c r="U7" s="17">
        <f>IF($A7="","",Entry_sheet!U7)</f>
        <v>0</v>
      </c>
      <c r="V7" s="17">
        <f>IF($A7="","",Entry_sheet!V7)</f>
        <v>0</v>
      </c>
      <c r="W7" s="17">
        <f>IF($A7="","",Entry_sheet!W7)</f>
        <v>0</v>
      </c>
      <c r="X7" s="17">
        <f>IF($A7="","",Entry_sheet!X7)</f>
        <v>0</v>
      </c>
      <c r="Y7" s="17">
        <f>IF($A7="","",Entry_sheet!Y7)</f>
        <v>0</v>
      </c>
      <c r="Z7" s="17">
        <f>IF($A7="","",Entry_sheet!Z7)</f>
        <v>0</v>
      </c>
      <c r="AA7" s="17">
        <f>IF($A7="","",Entry_sheet!AA7)</f>
        <v>0</v>
      </c>
      <c r="AB7" s="17">
        <f>IF($A7="","",Entry_sheet!AB7)</f>
        <v>1</v>
      </c>
      <c r="AC7" s="17">
        <f>IF($A7="","",Entry_sheet!AC7)</f>
        <v>1</v>
      </c>
      <c r="AD7" s="17">
        <f>IF($A7="","",Entry_sheet!AD7)</f>
        <v>0</v>
      </c>
      <c r="AE7" s="17">
        <f>IF($A7="","",Entry_sheet!AE7)</f>
        <v>1</v>
      </c>
      <c r="AF7" s="17">
        <f>IF($A7="","",Entry_sheet!AF7)</f>
        <v>0</v>
      </c>
      <c r="AG7" s="17">
        <f>IF($A7="","",Entry_sheet!AG7)</f>
        <v>0</v>
      </c>
      <c r="AH7" s="17">
        <f>IF($A7="","",Entry_sheet!AH7)</f>
        <v>0</v>
      </c>
      <c r="AI7" s="17">
        <f>IF($A7="","",Entry_sheet!AI7)</f>
        <v>0</v>
      </c>
      <c r="AJ7" s="17">
        <f>IF($A7="","",Entry_sheet!AJ7)</f>
        <v>0</v>
      </c>
      <c r="AK7" s="17">
        <f>IF($A7="","",Entry_sheet!AK7)</f>
        <v>0</v>
      </c>
      <c r="AL7" s="17">
        <f>IF($A7="","",Entry_sheet!AL7)</f>
        <v>0</v>
      </c>
      <c r="AM7" s="17">
        <f>IF($A7="","",Entry_sheet!AM7)</f>
        <v>0</v>
      </c>
      <c r="AN7" s="17">
        <f>IF($A7="","",Entry_sheet!AN7)</f>
        <v>0</v>
      </c>
      <c r="AO7" s="17">
        <f>IF($A7="","",Entry_sheet!AO7)</f>
        <v>0</v>
      </c>
      <c r="AP7" s="17">
        <f>IF($A7="","",Entry_sheet!AP7)</f>
        <v>1</v>
      </c>
      <c r="AQ7" s="17">
        <f>IF($A7="","",Entry_sheet!AQ7)</f>
        <v>0</v>
      </c>
      <c r="AR7" s="26">
        <f>IF($A7="","",IF(Entry_sheet!AR7=1,0,IF(Entry_sheet!AR7=0,1,"NA")))</f>
        <v>0</v>
      </c>
      <c r="AS7" s="26">
        <f>IF($A7="","",IF(Entry_sheet!AS7=1,0,IF(Entry_sheet!AS7=0,1,"NA")))</f>
        <v>0</v>
      </c>
      <c r="AT7" s="26">
        <f>IF($A7="","",IF(Entry_sheet!AT7=1,0,IF(Entry_sheet!AT7=0,1,"NA")))</f>
        <v>0</v>
      </c>
      <c r="AU7" s="26">
        <f>IF($A7="","",IF(Entry_sheet!AU7=1,0,IF(Entry_sheet!AU7=0,1,"NA")))</f>
        <v>0</v>
      </c>
      <c r="AV7" s="17">
        <f>IF($A7="","",Entry_sheet!AV7)</f>
        <v>0</v>
      </c>
      <c r="AW7" s="17">
        <f>IF($A7="","",Entry_sheet!AW7)</f>
        <v>0</v>
      </c>
      <c r="AX7" s="17">
        <f>IF($A7="","",Entry_sheet!AX7)</f>
        <v>0</v>
      </c>
      <c r="AY7" s="17">
        <f>IF($A7="","",Entry_sheet!AY7)</f>
        <v>0</v>
      </c>
      <c r="AZ7" s="17">
        <f>IF($A7="","",Entry_sheet!AZ7)</f>
        <v>0</v>
      </c>
      <c r="BA7" s="26">
        <f>IF($A7="","",IF(Entry_sheet!BA7=1,0,IF(Entry_sheet!BA7=0,1,"NA")))</f>
        <v>0</v>
      </c>
      <c r="BB7" s="26">
        <f>IF($A7="","",IF(Entry_sheet!BB7=1,0,IF(Entry_sheet!BB7=0,1,"NA")))</f>
        <v>0</v>
      </c>
      <c r="BC7">
        <f t="shared" si="0"/>
        <v>2</v>
      </c>
      <c r="BD7">
        <f>IF($A7="","",SUM(Entry_sheet!$C7:$BB7))</f>
        <v>10</v>
      </c>
      <c r="BE7">
        <f>IF($A7="","",SUM(Entry_sheet!AR7,Entry_sheet!AS7,Entry_sheet!AT7,Entry_sheet!AU7,Entry_sheet!BA7,Entry_sheet!BB7))</f>
        <v>6</v>
      </c>
      <c r="BF7">
        <f t="shared" si="1"/>
        <v>4</v>
      </c>
      <c r="BH7">
        <f t="shared" si="2"/>
        <v>2</v>
      </c>
    </row>
    <row r="8" spans="1:72">
      <c r="A8" t="str">
        <f>IF(Entry_sheet!A8="","",Entry_sheet!A8)</f>
        <v>RB00029</v>
      </c>
      <c r="B8">
        <f>IF(A8="","",Entry_sheet!B8)</f>
        <v>19</v>
      </c>
      <c r="C8" s="17">
        <f>IF($A8="","",Entry_sheet!C8)</f>
        <v>1</v>
      </c>
      <c r="D8" s="17">
        <f>IF($A8="","",Entry_sheet!D8)</f>
        <v>0</v>
      </c>
      <c r="E8" s="17">
        <f>IF($A8="","",Entry_sheet!E8)</f>
        <v>0</v>
      </c>
      <c r="F8" s="17">
        <f>IF($A8="","",Entry_sheet!F8)</f>
        <v>0</v>
      </c>
      <c r="G8" s="17">
        <f>IF($A8="","",Entry_sheet!G8)</f>
        <v>0</v>
      </c>
      <c r="H8" s="17">
        <f>IF($A8="","",Entry_sheet!H8)</f>
        <v>1</v>
      </c>
      <c r="I8" s="17">
        <f>IF($A8="","",Entry_sheet!I8)</f>
        <v>0</v>
      </c>
      <c r="J8" s="17">
        <f>IF($A8="","",Entry_sheet!J8)</f>
        <v>0</v>
      </c>
      <c r="K8" s="17">
        <f>IF($A8="","",Entry_sheet!K8)</f>
        <v>1</v>
      </c>
      <c r="L8" s="17">
        <f>IF($A8="","",Entry_sheet!L8)</f>
        <v>1</v>
      </c>
      <c r="M8" s="17">
        <f>IF($A8="","",Entry_sheet!M8)</f>
        <v>0</v>
      </c>
      <c r="N8" s="17">
        <f>IF($A8="","",Entry_sheet!N8)</f>
        <v>0</v>
      </c>
      <c r="O8" s="17">
        <f>IF($A8="","",Entry_sheet!O8)</f>
        <v>0</v>
      </c>
      <c r="P8" s="17">
        <f>IF($A8="","",Entry_sheet!P8)</f>
        <v>0</v>
      </c>
      <c r="Q8" s="17">
        <f>IF($A8="","",Entry_sheet!Q8)</f>
        <v>0</v>
      </c>
      <c r="R8" s="17">
        <f>IF($A8="","",Entry_sheet!R8)</f>
        <v>0</v>
      </c>
      <c r="S8" s="17">
        <f>IF($A8="","",Entry_sheet!S8)</f>
        <v>0</v>
      </c>
      <c r="T8" s="17">
        <f>IF($A8="","",Entry_sheet!T8)</f>
        <v>0</v>
      </c>
      <c r="U8" s="17">
        <f>IF($A8="","",Entry_sheet!U8)</f>
        <v>0</v>
      </c>
      <c r="V8" s="17">
        <f>IF($A8="","",Entry_sheet!V8)</f>
        <v>0</v>
      </c>
      <c r="W8" s="17">
        <f>IF($A8="","",Entry_sheet!W8)</f>
        <v>0</v>
      </c>
      <c r="X8" s="17">
        <f>IF($A8="","",Entry_sheet!X8)</f>
        <v>0</v>
      </c>
      <c r="Y8" s="17">
        <f>IF($A8="","",Entry_sheet!Y8)</f>
        <v>0</v>
      </c>
      <c r="Z8" s="17">
        <f>IF($A8="","",Entry_sheet!Z8)</f>
        <v>0</v>
      </c>
      <c r="AA8" s="17">
        <f>IF($A8="","",Entry_sheet!AA8)</f>
        <v>0</v>
      </c>
      <c r="AB8" s="17">
        <f>IF($A8="","",Entry_sheet!AB8)</f>
        <v>1</v>
      </c>
      <c r="AC8" s="17">
        <f>IF($A8="","",Entry_sheet!AC8)</f>
        <v>1</v>
      </c>
      <c r="AD8" s="17">
        <f>IF($A8="","",Entry_sheet!AD8)</f>
        <v>1</v>
      </c>
      <c r="AE8" s="17">
        <f>IF($A8="","",Entry_sheet!AE8)</f>
        <v>1</v>
      </c>
      <c r="AF8" s="17">
        <f>IF($A8="","",Entry_sheet!AF8)</f>
        <v>1</v>
      </c>
      <c r="AG8" s="17">
        <f>IF($A8="","",Entry_sheet!AG8)</f>
        <v>0</v>
      </c>
      <c r="AH8" s="17">
        <f>IF($A8="","",Entry_sheet!AH8)</f>
        <v>1</v>
      </c>
      <c r="AI8" s="17">
        <f>IF($A8="","",Entry_sheet!AI8)</f>
        <v>1</v>
      </c>
      <c r="AJ8" s="17">
        <f>IF($A8="","",Entry_sheet!AJ8)</f>
        <v>1</v>
      </c>
      <c r="AK8" s="17">
        <f>IF($A8="","",Entry_sheet!AK8)</f>
        <v>0</v>
      </c>
      <c r="AL8" s="17">
        <f>IF($A8="","",Entry_sheet!AL8)</f>
        <v>0</v>
      </c>
      <c r="AM8" s="17">
        <f>IF($A8="","",Entry_sheet!AM8)</f>
        <v>0</v>
      </c>
      <c r="AN8" s="17">
        <f>IF($A8="","",Entry_sheet!AN8)</f>
        <v>1</v>
      </c>
      <c r="AO8" s="17">
        <f>IF($A8="","",Entry_sheet!AO8)</f>
        <v>1</v>
      </c>
      <c r="AP8" s="17">
        <f>IF($A8="","",Entry_sheet!AP8)</f>
        <v>1</v>
      </c>
      <c r="AQ8" s="17">
        <f>IF($A8="","",Entry_sheet!AQ8)</f>
        <v>1</v>
      </c>
      <c r="AR8" s="26">
        <f>IF($A8="","",IF(Entry_sheet!AR8=1,0,IF(Entry_sheet!AR8=0,1,"NA")))</f>
        <v>0</v>
      </c>
      <c r="AS8" s="26">
        <f>IF($A8="","",IF(Entry_sheet!AS8=1,0,IF(Entry_sheet!AS8=0,1,"NA")))</f>
        <v>0</v>
      </c>
      <c r="AT8" s="26">
        <f>IF($A8="","",IF(Entry_sheet!AT8=1,0,IF(Entry_sheet!AT8=0,1,"NA")))</f>
        <v>0</v>
      </c>
      <c r="AU8" s="26">
        <f>IF($A8="","",IF(Entry_sheet!AU8=1,0,IF(Entry_sheet!AU8=0,1,"NA")))</f>
        <v>0</v>
      </c>
      <c r="AV8" s="17">
        <f>IF($A8="","",Entry_sheet!AV8)</f>
        <v>0</v>
      </c>
      <c r="AW8" s="17">
        <f>IF($A8="","",Entry_sheet!AW8)</f>
        <v>0</v>
      </c>
      <c r="AX8" s="17">
        <f>IF($A8="","",Entry_sheet!AX8)</f>
        <v>1</v>
      </c>
      <c r="AY8" s="17">
        <f>IF($A8="","",Entry_sheet!AY8)</f>
        <v>0</v>
      </c>
      <c r="AZ8" s="17">
        <f>IF($A8="","",Entry_sheet!AZ8)</f>
        <v>1</v>
      </c>
      <c r="BA8" s="26">
        <f>IF($A8="","",IF(Entry_sheet!BA8=1,0,IF(Entry_sheet!BA8=0,1,"NA")))</f>
        <v>0</v>
      </c>
      <c r="BB8" s="26">
        <f>IF($A8="","",IF(Entry_sheet!BB8=1,0,IF(Entry_sheet!BB8=0,1,"NA")))</f>
        <v>0</v>
      </c>
      <c r="BC8">
        <f t="shared" si="0"/>
        <v>2</v>
      </c>
      <c r="BD8">
        <f>IF($A8="","",SUM(Entry_sheet!$C8:$BB8))</f>
        <v>24</v>
      </c>
      <c r="BE8">
        <f>IF($A8="","",SUM(Entry_sheet!AR8,Entry_sheet!AS8,Entry_sheet!AT8,Entry_sheet!AU8,Entry_sheet!BA8,Entry_sheet!BB8))</f>
        <v>6</v>
      </c>
      <c r="BF8">
        <f t="shared" si="1"/>
        <v>18</v>
      </c>
      <c r="BH8">
        <f t="shared" si="2"/>
        <v>2</v>
      </c>
    </row>
    <row r="9" spans="1:72">
      <c r="A9" t="str">
        <f>IF(Entry_sheet!A9="","",Entry_sheet!A9)</f>
        <v>RB00035</v>
      </c>
      <c r="B9">
        <f>IF(A9="","",Entry_sheet!B9)</f>
        <v>18</v>
      </c>
      <c r="C9" s="17">
        <f>IF($A9="","",Entry_sheet!C9)</f>
        <v>1</v>
      </c>
      <c r="D9" s="17">
        <f>IF($A9="","",Entry_sheet!D9)</f>
        <v>1</v>
      </c>
      <c r="E9" s="17">
        <f>IF($A9="","",Entry_sheet!E9)</f>
        <v>0</v>
      </c>
      <c r="F9" s="17">
        <f>IF($A9="","",Entry_sheet!F9)</f>
        <v>1</v>
      </c>
      <c r="G9" s="17">
        <f>IF($A9="","",Entry_sheet!G9)</f>
        <v>0</v>
      </c>
      <c r="H9" s="17">
        <f>IF($A9="","",Entry_sheet!H9)</f>
        <v>1</v>
      </c>
      <c r="I9" s="17">
        <f>IF($A9="","",Entry_sheet!I9)</f>
        <v>0</v>
      </c>
      <c r="J9" s="17">
        <f>IF($A9="","",Entry_sheet!J9)</f>
        <v>0</v>
      </c>
      <c r="K9" s="17">
        <f>IF($A9="","",Entry_sheet!K9)</f>
        <v>1</v>
      </c>
      <c r="L9" s="17">
        <f>IF($A9="","",Entry_sheet!L9)</f>
        <v>0</v>
      </c>
      <c r="M9" s="17">
        <f>IF($A9="","",Entry_sheet!M9)</f>
        <v>1</v>
      </c>
      <c r="N9" s="17">
        <f>IF($A9="","",Entry_sheet!N9)</f>
        <v>0</v>
      </c>
      <c r="O9" s="17">
        <f>IF($A9="","",Entry_sheet!O9)</f>
        <v>0</v>
      </c>
      <c r="P9" s="17">
        <f>IF($A9="","",Entry_sheet!P9)</f>
        <v>0</v>
      </c>
      <c r="Q9" s="17">
        <f>IF($A9="","",Entry_sheet!Q9)</f>
        <v>0</v>
      </c>
      <c r="R9" s="17">
        <f>IF($A9="","",Entry_sheet!R9)</f>
        <v>0</v>
      </c>
      <c r="S9" s="17">
        <f>IF($A9="","",Entry_sheet!S9)</f>
        <v>0</v>
      </c>
      <c r="T9" s="17">
        <f>IF($A9="","",Entry_sheet!T9)</f>
        <v>0</v>
      </c>
      <c r="U9" s="17">
        <f>IF($A9="","",Entry_sheet!U9)</f>
        <v>0</v>
      </c>
      <c r="V9" s="17">
        <f>IF($A9="","",Entry_sheet!V9)</f>
        <v>0</v>
      </c>
      <c r="W9" s="17">
        <f>IF($A9="","",Entry_sheet!W9)</f>
        <v>0</v>
      </c>
      <c r="X9" s="17">
        <f>IF($A9="","",Entry_sheet!X9)</f>
        <v>0</v>
      </c>
      <c r="Y9" s="17">
        <f>IF($A9="","",Entry_sheet!Y9)</f>
        <v>0</v>
      </c>
      <c r="Z9" s="17">
        <f>IF($A9="","",Entry_sheet!Z9)</f>
        <v>0</v>
      </c>
      <c r="AA9" s="17">
        <f>IF($A9="","",Entry_sheet!AA9)</f>
        <v>0</v>
      </c>
      <c r="AB9" s="17">
        <f>IF($A9="","",Entry_sheet!AB9)</f>
        <v>1</v>
      </c>
      <c r="AC9" s="17">
        <f>IF($A9="","",Entry_sheet!AC9)</f>
        <v>1</v>
      </c>
      <c r="AD9" s="17">
        <f>IF($A9="","",Entry_sheet!AD9)</f>
        <v>1</v>
      </c>
      <c r="AE9" s="17">
        <f>IF($A9="","",Entry_sheet!AE9)</f>
        <v>0</v>
      </c>
      <c r="AF9" s="17">
        <f>IF($A9="","",Entry_sheet!AF9)</f>
        <v>1</v>
      </c>
      <c r="AG9" s="17">
        <f>IF($A9="","",Entry_sheet!AG9)</f>
        <v>0</v>
      </c>
      <c r="AH9" s="17">
        <f>IF($A9="","",Entry_sheet!AH9)</f>
        <v>0</v>
      </c>
      <c r="AI9" s="17">
        <f>IF($A9="","",Entry_sheet!AI9)</f>
        <v>0</v>
      </c>
      <c r="AJ9" s="17">
        <f>IF($A9="","",Entry_sheet!AJ9)</f>
        <v>0</v>
      </c>
      <c r="AK9" s="17">
        <f>IF($A9="","",Entry_sheet!AK9)</f>
        <v>0</v>
      </c>
      <c r="AL9" s="17">
        <f>IF($A9="","",Entry_sheet!AL9)</f>
        <v>0</v>
      </c>
      <c r="AM9" s="17">
        <f>IF($A9="","",Entry_sheet!AM9)</f>
        <v>0</v>
      </c>
      <c r="AN9" s="17">
        <f>IF($A9="","",Entry_sheet!AN9)</f>
        <v>1</v>
      </c>
      <c r="AO9" s="17">
        <f>IF($A9="","",Entry_sheet!AO9)</f>
        <v>1</v>
      </c>
      <c r="AP9" s="17">
        <f>IF($A9="","",Entry_sheet!AP9)</f>
        <v>1</v>
      </c>
      <c r="AQ9" s="17">
        <f>IF($A9="","",Entry_sheet!AQ9)</f>
        <v>1</v>
      </c>
      <c r="AR9" s="26">
        <f>IF($A9="","",IF(Entry_sheet!AR9=1,0,IF(Entry_sheet!AR9=0,1,"NA")))</f>
        <v>0</v>
      </c>
      <c r="AS9" s="26">
        <f>IF($A9="","",IF(Entry_sheet!AS9=1,0,IF(Entry_sheet!AS9=0,1,"NA")))</f>
        <v>0</v>
      </c>
      <c r="AT9" s="26">
        <f>IF($A9="","",IF(Entry_sheet!AT9=1,0,IF(Entry_sheet!AT9=0,1,"NA")))</f>
        <v>0</v>
      </c>
      <c r="AU9" s="26">
        <f>IF($A9="","",IF(Entry_sheet!AU9=1,0,IF(Entry_sheet!AU9=0,1,"NA")))</f>
        <v>0</v>
      </c>
      <c r="AV9" s="17">
        <f>IF($A9="","",Entry_sheet!AV9)</f>
        <v>0</v>
      </c>
      <c r="AW9" s="17">
        <f>IF($A9="","",Entry_sheet!AW9)</f>
        <v>0</v>
      </c>
      <c r="AX9" s="17">
        <f>IF($A9="","",Entry_sheet!AX9)</f>
        <v>0</v>
      </c>
      <c r="AY9" s="17">
        <f>IF($A9="","",Entry_sheet!AY9)</f>
        <v>0</v>
      </c>
      <c r="AZ9" s="17">
        <f>IF($A9="","",Entry_sheet!AZ9)</f>
        <v>1</v>
      </c>
      <c r="BA9" s="26">
        <f>IF($A9="","",IF(Entry_sheet!BA9=1,0,IF(Entry_sheet!BA9=0,1,"NA")))</f>
        <v>0</v>
      </c>
      <c r="BB9" s="26">
        <f>IF($A9="","",IF(Entry_sheet!BB9=1,0,IF(Entry_sheet!BB9=0,1,"NA")))</f>
        <v>0</v>
      </c>
      <c r="BC9">
        <f t="shared" si="0"/>
        <v>2</v>
      </c>
      <c r="BD9">
        <f>IF($A9="","",SUM(Entry_sheet!$C9:$BB9))</f>
        <v>21</v>
      </c>
      <c r="BE9">
        <f>IF($A9="","",SUM(Entry_sheet!AR9,Entry_sheet!AS9,Entry_sheet!AT9,Entry_sheet!AU9,Entry_sheet!BA9,Entry_sheet!BB9))</f>
        <v>6</v>
      </c>
      <c r="BF9">
        <f t="shared" si="1"/>
        <v>15</v>
      </c>
      <c r="BH9">
        <f t="shared" si="2"/>
        <v>2</v>
      </c>
    </row>
    <row r="10" spans="1:72">
      <c r="A10" t="str">
        <f>IF(Entry_sheet!A10="","",Entry_sheet!A10)</f>
        <v>RB00042</v>
      </c>
      <c r="B10">
        <f>IF(A10="","",Entry_sheet!B10)</f>
        <v>19</v>
      </c>
      <c r="C10" s="17">
        <f>IF($A10="","",Entry_sheet!C10)</f>
        <v>0</v>
      </c>
      <c r="D10" s="17">
        <f>IF($A10="","",Entry_sheet!D10)</f>
        <v>1</v>
      </c>
      <c r="E10" s="17">
        <f>IF($A10="","",Entry_sheet!E10)</f>
        <v>0</v>
      </c>
      <c r="F10" s="17">
        <f>IF($A10="","",Entry_sheet!F10)</f>
        <v>0</v>
      </c>
      <c r="G10" s="17">
        <f>IF($A10="","",Entry_sheet!G10)</f>
        <v>0</v>
      </c>
      <c r="H10" s="17">
        <f>IF($A10="","",Entry_sheet!H10)</f>
        <v>0</v>
      </c>
      <c r="I10" s="17">
        <f>IF($A10="","",Entry_sheet!I10)</f>
        <v>0</v>
      </c>
      <c r="J10" s="17">
        <f>IF($A10="","",Entry_sheet!J10)</f>
        <v>0</v>
      </c>
      <c r="K10" s="17">
        <f>IF($A10="","",Entry_sheet!K10)</f>
        <v>0</v>
      </c>
      <c r="L10" s="17">
        <f>IF($A10="","",Entry_sheet!L10)</f>
        <v>0</v>
      </c>
      <c r="M10" s="17">
        <f>IF($A10="","",Entry_sheet!M10)</f>
        <v>0</v>
      </c>
      <c r="N10" s="17">
        <f>IF($A10="","",Entry_sheet!N10)</f>
        <v>0</v>
      </c>
      <c r="O10" s="17">
        <f>IF($A10="","",Entry_sheet!O10)</f>
        <v>0</v>
      </c>
      <c r="P10" s="17">
        <f>IF($A10="","",Entry_sheet!P10)</f>
        <v>0</v>
      </c>
      <c r="Q10" s="17">
        <f>IF($A10="","",Entry_sheet!Q10)</f>
        <v>0</v>
      </c>
      <c r="R10" s="17">
        <f>IF($A10="","",Entry_sheet!R10)</f>
        <v>0</v>
      </c>
      <c r="S10" s="17">
        <f>IF($A10="","",Entry_sheet!S10)</f>
        <v>0</v>
      </c>
      <c r="T10" s="17">
        <f>IF($A10="","",Entry_sheet!T10)</f>
        <v>0</v>
      </c>
      <c r="U10" s="17">
        <f>IF($A10="","",Entry_sheet!U10)</f>
        <v>0</v>
      </c>
      <c r="V10" s="17">
        <f>IF($A10="","",Entry_sheet!V10)</f>
        <v>0</v>
      </c>
      <c r="W10" s="17">
        <f>IF($A10="","",Entry_sheet!W10)</f>
        <v>0</v>
      </c>
      <c r="X10" s="17">
        <f>IF($A10="","",Entry_sheet!X10)</f>
        <v>0</v>
      </c>
      <c r="Y10" s="17">
        <f>IF($A10="","",Entry_sheet!Y10)</f>
        <v>0</v>
      </c>
      <c r="Z10" s="17">
        <f>IF($A10="","",Entry_sheet!Z10)</f>
        <v>0</v>
      </c>
      <c r="AA10" s="17">
        <f>IF($A10="","",Entry_sheet!AA10)</f>
        <v>0</v>
      </c>
      <c r="AB10" s="17">
        <f>IF($A10="","",Entry_sheet!AB10)</f>
        <v>0</v>
      </c>
      <c r="AC10" s="17">
        <f>IF($A10="","",Entry_sheet!AC10)</f>
        <v>1</v>
      </c>
      <c r="AD10" s="17">
        <f>IF($A10="","",Entry_sheet!AD10)</f>
        <v>0</v>
      </c>
      <c r="AE10" s="17">
        <f>IF($A10="","",Entry_sheet!AE10)</f>
        <v>0</v>
      </c>
      <c r="AF10" s="17">
        <f>IF($A10="","",Entry_sheet!AF10)</f>
        <v>0</v>
      </c>
      <c r="AG10" s="17">
        <f>IF($A10="","",Entry_sheet!AG10)</f>
        <v>0</v>
      </c>
      <c r="AH10" s="17">
        <f>IF($A10="","",Entry_sheet!AH10)</f>
        <v>0</v>
      </c>
      <c r="AI10" s="17">
        <f>IF($A10="","",Entry_sheet!AI10)</f>
        <v>0</v>
      </c>
      <c r="AJ10" s="17">
        <f>IF($A10="","",Entry_sheet!AJ10)</f>
        <v>0</v>
      </c>
      <c r="AK10" s="17">
        <f>IF($A10="","",Entry_sheet!AK10)</f>
        <v>0</v>
      </c>
      <c r="AL10" s="17">
        <f>IF($A10="","",Entry_sheet!AL10)</f>
        <v>0</v>
      </c>
      <c r="AM10" s="17">
        <f>IF($A10="","",Entry_sheet!AM10)</f>
        <v>0</v>
      </c>
      <c r="AN10" s="17">
        <f>IF($A10="","",Entry_sheet!AN10)</f>
        <v>0</v>
      </c>
      <c r="AO10" s="17">
        <f>IF($A10="","",Entry_sheet!AO10)</f>
        <v>1</v>
      </c>
      <c r="AP10" s="17">
        <f>IF($A10="","",Entry_sheet!AP10)</f>
        <v>1</v>
      </c>
      <c r="AQ10" s="17">
        <f>IF($A10="","",Entry_sheet!AQ10)</f>
        <v>0</v>
      </c>
      <c r="AR10" s="26">
        <f>IF($A10="","",IF(Entry_sheet!AR10=1,0,IF(Entry_sheet!AR10=0,1,"NA")))</f>
        <v>0</v>
      </c>
      <c r="AS10" s="26">
        <f>IF($A10="","",IF(Entry_sheet!AS10=1,0,IF(Entry_sheet!AS10=0,1,"NA")))</f>
        <v>0</v>
      </c>
      <c r="AT10" s="26">
        <f>IF($A10="","",IF(Entry_sheet!AT10=1,0,IF(Entry_sheet!AT10=0,1,"NA")))</f>
        <v>0</v>
      </c>
      <c r="AU10" s="26">
        <f>IF($A10="","",IF(Entry_sheet!AU10=1,0,IF(Entry_sheet!AU10=0,1,"NA")))</f>
        <v>0</v>
      </c>
      <c r="AV10" s="17">
        <f>IF($A10="","",Entry_sheet!AV10)</f>
        <v>0</v>
      </c>
      <c r="AW10" s="17">
        <f>IF($A10="","",Entry_sheet!AW10)</f>
        <v>0</v>
      </c>
      <c r="AX10" s="17">
        <f>IF($A10="","",Entry_sheet!AX10)</f>
        <v>1</v>
      </c>
      <c r="AY10" s="17">
        <f>IF($A10="","",Entry_sheet!AY10)</f>
        <v>0</v>
      </c>
      <c r="AZ10" s="17">
        <f>IF($A10="","",Entry_sheet!AZ10)</f>
        <v>0</v>
      </c>
      <c r="BA10" s="26">
        <f>IF($A10="","",IF(Entry_sheet!BA10=1,0,IF(Entry_sheet!BA10=0,1,"NA")))</f>
        <v>0</v>
      </c>
      <c r="BB10" s="26">
        <f>IF($A10="","",IF(Entry_sheet!BB10=1,0,IF(Entry_sheet!BB10=0,1,"NA")))</f>
        <v>0</v>
      </c>
      <c r="BC10">
        <f t="shared" si="0"/>
        <v>2</v>
      </c>
      <c r="BD10">
        <f>IF($A10="","",SUM(Entry_sheet!$C10:$BB10))</f>
        <v>11</v>
      </c>
      <c r="BE10">
        <f>IF($A10="","",SUM(Entry_sheet!AR10,Entry_sheet!AS10,Entry_sheet!AT10,Entry_sheet!AU10,Entry_sheet!BA10,Entry_sheet!BB10))</f>
        <v>6</v>
      </c>
      <c r="BF10">
        <f t="shared" si="1"/>
        <v>5</v>
      </c>
      <c r="BH10">
        <f t="shared" si="2"/>
        <v>2</v>
      </c>
    </row>
    <row r="11" spans="1:72">
      <c r="A11" t="str">
        <f>IF(Entry_sheet!A11="","",Entry_sheet!A11)</f>
        <v/>
      </c>
      <c r="B11" t="str">
        <f>IF(A11="","",Entry_sheet!B11)</f>
        <v/>
      </c>
      <c r="C11" s="17" t="str">
        <f>IF($A11="","",Entry_sheet!C11)</f>
        <v/>
      </c>
      <c r="D11" s="17" t="str">
        <f>IF($A11="","",Entry_sheet!D11)</f>
        <v/>
      </c>
      <c r="E11" s="17" t="str">
        <f>IF($A11="","",Entry_sheet!E11)</f>
        <v/>
      </c>
      <c r="F11" s="17" t="str">
        <f>IF($A11="","",Entry_sheet!F11)</f>
        <v/>
      </c>
      <c r="G11" s="17" t="str">
        <f>IF($A11="","",Entry_sheet!G11)</f>
        <v/>
      </c>
      <c r="H11" s="17" t="str">
        <f>IF($A11="","",Entry_sheet!H11)</f>
        <v/>
      </c>
      <c r="I11" s="17" t="str">
        <f>IF($A11="","",Entry_sheet!I11)</f>
        <v/>
      </c>
      <c r="J11" s="17" t="str">
        <f>IF($A11="","",Entry_sheet!J11)</f>
        <v/>
      </c>
      <c r="K11" s="17" t="str">
        <f>IF($A11="","",Entry_sheet!K11)</f>
        <v/>
      </c>
      <c r="L11" s="17" t="str">
        <f>IF($A11="","",Entry_sheet!L11)</f>
        <v/>
      </c>
      <c r="M11" s="17" t="str">
        <f>IF($A11="","",Entry_sheet!M11)</f>
        <v/>
      </c>
      <c r="N11" s="17" t="str">
        <f>IF($A11="","",Entry_sheet!N11)</f>
        <v/>
      </c>
      <c r="O11" s="17" t="str">
        <f>IF($A11="","",Entry_sheet!O11)</f>
        <v/>
      </c>
      <c r="P11" s="17" t="str">
        <f>IF($A11="","",Entry_sheet!P11)</f>
        <v/>
      </c>
      <c r="Q11" s="17" t="str">
        <f>IF($A11="","",Entry_sheet!Q11)</f>
        <v/>
      </c>
      <c r="R11" s="17" t="str">
        <f>IF($A11="","",Entry_sheet!R11)</f>
        <v/>
      </c>
      <c r="S11" s="17" t="str">
        <f>IF($A11="","",Entry_sheet!S11)</f>
        <v/>
      </c>
      <c r="T11" s="17" t="str">
        <f>IF($A11="","",Entry_sheet!T11)</f>
        <v/>
      </c>
      <c r="U11" s="17" t="str">
        <f>IF($A11="","",Entry_sheet!U11)</f>
        <v/>
      </c>
      <c r="V11" s="17" t="str">
        <f>IF($A11="","",Entry_sheet!V11)</f>
        <v/>
      </c>
      <c r="W11" s="17" t="str">
        <f>IF($A11="","",Entry_sheet!W11)</f>
        <v/>
      </c>
      <c r="X11" s="17" t="str">
        <f>IF($A11="","",Entry_sheet!X11)</f>
        <v/>
      </c>
      <c r="Y11" s="17" t="str">
        <f>IF($A11="","",Entry_sheet!Y11)</f>
        <v/>
      </c>
      <c r="Z11" s="17" t="str">
        <f>IF($A11="","",Entry_sheet!Z11)</f>
        <v/>
      </c>
      <c r="AA11" s="17" t="str">
        <f>IF($A11="","",Entry_sheet!AA11)</f>
        <v/>
      </c>
      <c r="AB11" s="17" t="str">
        <f>IF($A11="","",Entry_sheet!AB11)</f>
        <v/>
      </c>
      <c r="AC11" s="17" t="str">
        <f>IF($A11="","",Entry_sheet!AC11)</f>
        <v/>
      </c>
      <c r="AD11" s="17" t="str">
        <f>IF($A11="","",Entry_sheet!AD11)</f>
        <v/>
      </c>
      <c r="AE11" s="17" t="str">
        <f>IF($A11="","",Entry_sheet!AE11)</f>
        <v/>
      </c>
      <c r="AF11" s="17" t="str">
        <f>IF($A11="","",Entry_sheet!AF11)</f>
        <v/>
      </c>
      <c r="AG11" s="17" t="str">
        <f>IF($A11="","",Entry_sheet!AG11)</f>
        <v/>
      </c>
      <c r="AH11" s="17" t="str">
        <f>IF($A11="","",Entry_sheet!AH11)</f>
        <v/>
      </c>
      <c r="AI11" s="17" t="str">
        <f>IF($A11="","",Entry_sheet!AI11)</f>
        <v/>
      </c>
      <c r="AJ11" s="17" t="str">
        <f>IF($A11="","",Entry_sheet!AJ11)</f>
        <v/>
      </c>
      <c r="AK11" s="17" t="str">
        <f>IF($A11="","",Entry_sheet!AK11)</f>
        <v/>
      </c>
      <c r="AL11" s="17" t="str">
        <f>IF($A11="","",Entry_sheet!AL11)</f>
        <v/>
      </c>
      <c r="AM11" s="17" t="str">
        <f>IF($A11="","",Entry_sheet!AM11)</f>
        <v/>
      </c>
      <c r="AN11" s="17" t="str">
        <f>IF($A11="","",Entry_sheet!AN11)</f>
        <v/>
      </c>
      <c r="AO11" s="17" t="str">
        <f>IF($A11="","",Entry_sheet!AO11)</f>
        <v/>
      </c>
      <c r="AP11" s="17" t="str">
        <f>IF($A11="","",Entry_sheet!AP11)</f>
        <v/>
      </c>
      <c r="AQ11" s="17" t="str">
        <f>IF($A11="","",Entry_sheet!AQ11)</f>
        <v/>
      </c>
      <c r="AR11" s="26" t="str">
        <f>IF($A11="","",IF(Entry_sheet!AR11=1,1,IF(Entry_sheet!AR11=0,IF(SUM(Entry_sheet!#REF!)&gt;0,1,0),IF(SUM(Entry_sheet!#REF!)&gt;0,1,"NA"))))</f>
        <v/>
      </c>
      <c r="AS11" s="26" t="str">
        <f>IF($A11="","",IF(Entry_sheet!AS11=1,0,IF(Entry_sheet!AS11=0,1,"NA")))</f>
        <v/>
      </c>
      <c r="AT11" s="26" t="str">
        <f>IF($A11="","",IF(Entry_sheet!AT11=1,0,IF(Entry_sheet!AT11=0,1,"NA")))</f>
        <v/>
      </c>
      <c r="AU11" s="26" t="str">
        <f>IF($A11="","",IF(Entry_sheet!AU11=1,0,IF(Entry_sheet!AU11=0,1,"NA")))</f>
        <v/>
      </c>
      <c r="AV11" s="17" t="str">
        <f>IF($A11="","",Entry_sheet!AV11)</f>
        <v/>
      </c>
      <c r="AW11" s="17" t="str">
        <f>IF($A11="","",Entry_sheet!AW11)</f>
        <v/>
      </c>
      <c r="AX11" s="17" t="str">
        <f>IF($A11="","",Entry_sheet!AX11)</f>
        <v/>
      </c>
      <c r="AY11" s="17" t="str">
        <f>IF($A11="","",Entry_sheet!AY11)</f>
        <v/>
      </c>
      <c r="AZ11" s="17" t="str">
        <f>IF($A11="","",Entry_sheet!AZ11)</f>
        <v/>
      </c>
      <c r="BA11" s="26" t="str">
        <f>IF($A11="","",IF(Entry_sheet!BA11=1,0,IF(Entry_sheet!BA11=0,1,"NA")))</f>
        <v/>
      </c>
      <c r="BB11" s="26" t="str">
        <f>IF($A11="","",IF(Entry_sheet!BB11=1,0,IF(Entry_sheet!BB11=0,1,"NA")))</f>
        <v/>
      </c>
      <c r="BC11" t="str">
        <f t="shared" ref="BC11:BC20" si="3">IF($A11="","",IF(BD11=0,0,IF(BD11=87,IF(BE11=0,0,2),2)))</f>
        <v/>
      </c>
      <c r="BD11" t="str">
        <f>IF($A11="","",SUM(Entry_sheet!$C11:$BB11))</f>
        <v/>
      </c>
      <c r="BE11" t="str">
        <f>IF($A11="","",SUM(Entry_sheet!AR11,Entry_sheet!AS11,Entry_sheet!AT11,Entry_sheet!AU11,Entry_sheet!BA11,Entry_sheet!BB11))</f>
        <v/>
      </c>
      <c r="BF11" t="str">
        <f t="shared" ref="BF11:BF20" si="4">IF($A11="","",BD11-BE11)</f>
        <v/>
      </c>
      <c r="BH11" t="str">
        <f t="shared" si="2"/>
        <v/>
      </c>
    </row>
    <row r="12" spans="1:72">
      <c r="A12" t="str">
        <f>IF(Entry_sheet!A12="","",Entry_sheet!A12)</f>
        <v/>
      </c>
      <c r="B12" t="str">
        <f>IF(A12="","",Entry_sheet!B12)</f>
        <v/>
      </c>
      <c r="C12" s="17" t="str">
        <f>IF($A12="","",Entry_sheet!C12)</f>
        <v/>
      </c>
      <c r="D12" s="17" t="str">
        <f>IF($A12="","",Entry_sheet!D12)</f>
        <v/>
      </c>
      <c r="E12" s="17" t="str">
        <f>IF($A12="","",Entry_sheet!E12)</f>
        <v/>
      </c>
      <c r="F12" s="17" t="str">
        <f>IF($A12="","",Entry_sheet!F12)</f>
        <v/>
      </c>
      <c r="G12" s="17" t="str">
        <f>IF($A12="","",Entry_sheet!G12)</f>
        <v/>
      </c>
      <c r="H12" s="17" t="str">
        <f>IF($A12="","",Entry_sheet!H12)</f>
        <v/>
      </c>
      <c r="I12" s="17" t="str">
        <f>IF($A12="","",Entry_sheet!I12)</f>
        <v/>
      </c>
      <c r="J12" s="17" t="str">
        <f>IF($A12="","",Entry_sheet!J12)</f>
        <v/>
      </c>
      <c r="K12" s="17" t="str">
        <f>IF($A12="","",Entry_sheet!K12)</f>
        <v/>
      </c>
      <c r="L12" s="17" t="str">
        <f>IF($A12="","",Entry_sheet!L12)</f>
        <v/>
      </c>
      <c r="M12" s="17" t="str">
        <f>IF($A12="","",Entry_sheet!M12)</f>
        <v/>
      </c>
      <c r="N12" s="17" t="str">
        <f>IF($A12="","",Entry_sheet!N12)</f>
        <v/>
      </c>
      <c r="O12" s="17" t="str">
        <f>IF($A12="","",Entry_sheet!O12)</f>
        <v/>
      </c>
      <c r="P12" s="17" t="str">
        <f>IF($A12="","",Entry_sheet!P12)</f>
        <v/>
      </c>
      <c r="Q12" s="17" t="str">
        <f>IF($A12="","",Entry_sheet!Q12)</f>
        <v/>
      </c>
      <c r="R12" s="17" t="str">
        <f>IF($A12="","",Entry_sheet!R12)</f>
        <v/>
      </c>
      <c r="S12" s="17" t="str">
        <f>IF($A12="","",Entry_sheet!S12)</f>
        <v/>
      </c>
      <c r="T12" s="17" t="str">
        <f>IF($A12="","",Entry_sheet!T12)</f>
        <v/>
      </c>
      <c r="U12" s="17" t="str">
        <f>IF($A12="","",Entry_sheet!U12)</f>
        <v/>
      </c>
      <c r="V12" s="17" t="str">
        <f>IF($A12="","",Entry_sheet!V12)</f>
        <v/>
      </c>
      <c r="W12" s="17" t="str">
        <f>IF($A12="","",Entry_sheet!W12)</f>
        <v/>
      </c>
      <c r="X12" s="17" t="str">
        <f>IF($A12="","",Entry_sheet!X12)</f>
        <v/>
      </c>
      <c r="Y12" s="17" t="str">
        <f>IF($A12="","",Entry_sheet!Y12)</f>
        <v/>
      </c>
      <c r="Z12" s="17" t="str">
        <f>IF($A12="","",Entry_sheet!Z12)</f>
        <v/>
      </c>
      <c r="AA12" s="17" t="str">
        <f>IF($A12="","",Entry_sheet!AA12)</f>
        <v/>
      </c>
      <c r="AB12" s="17" t="str">
        <f>IF($A12="","",Entry_sheet!AB12)</f>
        <v/>
      </c>
      <c r="AC12" s="17" t="str">
        <f>IF($A12="","",Entry_sheet!AC12)</f>
        <v/>
      </c>
      <c r="AD12" s="17" t="str">
        <f>IF($A12="","",Entry_sheet!AD12)</f>
        <v/>
      </c>
      <c r="AE12" s="17" t="str">
        <f>IF($A12="","",Entry_sheet!AE12)</f>
        <v/>
      </c>
      <c r="AF12" s="17" t="str">
        <f>IF($A12="","",Entry_sheet!AF12)</f>
        <v/>
      </c>
      <c r="AG12" s="17" t="str">
        <f>IF($A12="","",Entry_sheet!AG12)</f>
        <v/>
      </c>
      <c r="AH12" s="17" t="str">
        <f>IF($A12="","",Entry_sheet!AH12)</f>
        <v/>
      </c>
      <c r="AI12" s="17" t="str">
        <f>IF($A12="","",Entry_sheet!AI12)</f>
        <v/>
      </c>
      <c r="AJ12" s="17" t="str">
        <f>IF($A12="","",Entry_sheet!AJ12)</f>
        <v/>
      </c>
      <c r="AK12" s="17" t="str">
        <f>IF($A12="","",Entry_sheet!AK12)</f>
        <v/>
      </c>
      <c r="AL12" s="17" t="str">
        <f>IF($A12="","",Entry_sheet!AL12)</f>
        <v/>
      </c>
      <c r="AM12" s="17" t="str">
        <f>IF($A12="","",Entry_sheet!AM12)</f>
        <v/>
      </c>
      <c r="AN12" s="17" t="str">
        <f>IF($A12="","",Entry_sheet!AN12)</f>
        <v/>
      </c>
      <c r="AO12" s="17" t="str">
        <f>IF($A12="","",Entry_sheet!AO12)</f>
        <v/>
      </c>
      <c r="AP12" s="17" t="str">
        <f>IF($A12="","",Entry_sheet!AP12)</f>
        <v/>
      </c>
      <c r="AQ12" s="17" t="str">
        <f>IF($A12="","",Entry_sheet!AQ12)</f>
        <v/>
      </c>
      <c r="AR12" s="26" t="str">
        <f>IF($A12="","",IF(Entry_sheet!AR12=1,1,IF(Entry_sheet!AR12=0,IF(SUM(Entry_sheet!#REF!)&gt;0,1,0),IF(SUM(Entry_sheet!#REF!)&gt;0,1,"NA"))))</f>
        <v/>
      </c>
      <c r="AS12" s="26" t="str">
        <f>IF($A12="","",IF(Entry_sheet!AS12=1,0,IF(Entry_sheet!AS12=0,1,"NA")))</f>
        <v/>
      </c>
      <c r="AT12" s="26" t="str">
        <f>IF($A12="","",IF(Entry_sheet!AT12=1,0,IF(Entry_sheet!AT12=0,1,"NA")))</f>
        <v/>
      </c>
      <c r="AU12" s="26" t="str">
        <f>IF($A12="","",IF(Entry_sheet!AU12=1,0,IF(Entry_sheet!AU12=0,1,"NA")))</f>
        <v/>
      </c>
      <c r="AV12" s="17" t="str">
        <f>IF($A12="","",Entry_sheet!AV12)</f>
        <v/>
      </c>
      <c r="AW12" s="17" t="str">
        <f>IF($A12="","",Entry_sheet!AW12)</f>
        <v/>
      </c>
      <c r="AX12" s="17" t="str">
        <f>IF($A12="","",Entry_sheet!AX12)</f>
        <v/>
      </c>
      <c r="AY12" s="17" t="str">
        <f>IF($A12="","",Entry_sheet!AY12)</f>
        <v/>
      </c>
      <c r="AZ12" s="17" t="str">
        <f>IF($A12="","",Entry_sheet!AZ12)</f>
        <v/>
      </c>
      <c r="BA12" s="26" t="str">
        <f>IF($A12="","",IF(Entry_sheet!BA12=1,0,IF(Entry_sheet!BA12=0,1,"NA")))</f>
        <v/>
      </c>
      <c r="BB12" s="26" t="str">
        <f>IF($A12="","",IF(Entry_sheet!BB12=1,0,IF(Entry_sheet!BB12=0,1,"NA")))</f>
        <v/>
      </c>
      <c r="BC12" t="str">
        <f t="shared" si="3"/>
        <v/>
      </c>
      <c r="BD12" t="str">
        <f>IF($A12="","",SUM(Entry_sheet!$C12:$BB12))</f>
        <v/>
      </c>
      <c r="BE12" t="str">
        <f>IF($A12="","",SUM(Entry_sheet!AR12,Entry_sheet!AS12,Entry_sheet!AT12,Entry_sheet!AU12,Entry_sheet!BA12,Entry_sheet!BB12))</f>
        <v/>
      </c>
      <c r="BF12" t="str">
        <f t="shared" si="4"/>
        <v/>
      </c>
      <c r="BH12" t="str">
        <f t="shared" si="2"/>
        <v/>
      </c>
    </row>
    <row r="13" spans="1:72">
      <c r="A13" t="str">
        <f>IF(Entry_sheet!A13="","",Entry_sheet!A13)</f>
        <v/>
      </c>
      <c r="B13" t="str">
        <f>IF(A13="","",Entry_sheet!B13)</f>
        <v/>
      </c>
      <c r="C13" s="17" t="str">
        <f>IF($A13="","",Entry_sheet!C13)</f>
        <v/>
      </c>
      <c r="D13" s="17" t="str">
        <f>IF($A13="","",Entry_sheet!D13)</f>
        <v/>
      </c>
      <c r="E13" s="17" t="str">
        <f>IF($A13="","",Entry_sheet!E13)</f>
        <v/>
      </c>
      <c r="F13" s="17" t="str">
        <f>IF($A13="","",Entry_sheet!F13)</f>
        <v/>
      </c>
      <c r="G13" s="17" t="str">
        <f>IF($A13="","",Entry_sheet!G13)</f>
        <v/>
      </c>
      <c r="H13" s="17" t="str">
        <f>IF($A13="","",Entry_sheet!H13)</f>
        <v/>
      </c>
      <c r="I13" s="17" t="str">
        <f>IF($A13="","",Entry_sheet!I13)</f>
        <v/>
      </c>
      <c r="J13" s="17" t="str">
        <f>IF($A13="","",Entry_sheet!J13)</f>
        <v/>
      </c>
      <c r="K13" s="17" t="str">
        <f>IF($A13="","",Entry_sheet!K13)</f>
        <v/>
      </c>
      <c r="L13" s="17" t="str">
        <f>IF($A13="","",Entry_sheet!L13)</f>
        <v/>
      </c>
      <c r="M13" s="17" t="str">
        <f>IF($A13="","",Entry_sheet!M13)</f>
        <v/>
      </c>
      <c r="N13" s="17" t="str">
        <f>IF($A13="","",Entry_sheet!N13)</f>
        <v/>
      </c>
      <c r="O13" s="17" t="str">
        <f>IF($A13="","",Entry_sheet!O13)</f>
        <v/>
      </c>
      <c r="P13" s="17" t="str">
        <f>IF($A13="","",Entry_sheet!P13)</f>
        <v/>
      </c>
      <c r="Q13" s="17" t="str">
        <f>IF($A13="","",Entry_sheet!Q13)</f>
        <v/>
      </c>
      <c r="R13" s="17" t="str">
        <f>IF($A13="","",Entry_sheet!R13)</f>
        <v/>
      </c>
      <c r="S13" s="17" t="str">
        <f>IF($A13="","",Entry_sheet!S13)</f>
        <v/>
      </c>
      <c r="T13" s="17" t="str">
        <f>IF($A13="","",Entry_sheet!T13)</f>
        <v/>
      </c>
      <c r="U13" s="17" t="str">
        <f>IF($A13="","",Entry_sheet!U13)</f>
        <v/>
      </c>
      <c r="V13" s="17" t="str">
        <f>IF($A13="","",Entry_sheet!V13)</f>
        <v/>
      </c>
      <c r="W13" s="17" t="str">
        <f>IF($A13="","",Entry_sheet!W13)</f>
        <v/>
      </c>
      <c r="X13" s="17" t="str">
        <f>IF($A13="","",Entry_sheet!X13)</f>
        <v/>
      </c>
      <c r="Y13" s="17" t="str">
        <f>IF($A13="","",Entry_sheet!Y13)</f>
        <v/>
      </c>
      <c r="Z13" s="17" t="str">
        <f>IF($A13="","",Entry_sheet!Z13)</f>
        <v/>
      </c>
      <c r="AA13" s="17" t="str">
        <f>IF($A13="","",Entry_sheet!AA13)</f>
        <v/>
      </c>
      <c r="AB13" s="17" t="str">
        <f>IF($A13="","",Entry_sheet!AB13)</f>
        <v/>
      </c>
      <c r="AC13" s="17" t="str">
        <f>IF($A13="","",Entry_sheet!AC13)</f>
        <v/>
      </c>
      <c r="AD13" s="17" t="str">
        <f>IF($A13="","",Entry_sheet!AD13)</f>
        <v/>
      </c>
      <c r="AE13" s="17" t="str">
        <f>IF($A13="","",Entry_sheet!AE13)</f>
        <v/>
      </c>
      <c r="AF13" s="17" t="str">
        <f>IF($A13="","",Entry_sheet!AF13)</f>
        <v/>
      </c>
      <c r="AG13" s="17" t="str">
        <f>IF($A13="","",Entry_sheet!AG13)</f>
        <v/>
      </c>
      <c r="AH13" s="17" t="str">
        <f>IF($A13="","",Entry_sheet!AH13)</f>
        <v/>
      </c>
      <c r="AI13" s="17" t="str">
        <f>IF($A13="","",Entry_sheet!AI13)</f>
        <v/>
      </c>
      <c r="AJ13" s="17" t="str">
        <f>IF($A13="","",Entry_sheet!AJ13)</f>
        <v/>
      </c>
      <c r="AK13" s="17" t="str">
        <f>IF($A13="","",Entry_sheet!AK13)</f>
        <v/>
      </c>
      <c r="AL13" s="17" t="str">
        <f>IF($A13="","",Entry_sheet!AL13)</f>
        <v/>
      </c>
      <c r="AM13" s="17" t="str">
        <f>IF($A13="","",Entry_sheet!AM13)</f>
        <v/>
      </c>
      <c r="AN13" s="17" t="str">
        <f>IF($A13="","",Entry_sheet!AN13)</f>
        <v/>
      </c>
      <c r="AO13" s="17" t="str">
        <f>IF($A13="","",Entry_sheet!AO13)</f>
        <v/>
      </c>
      <c r="AP13" s="17" t="str">
        <f>IF($A13="","",Entry_sheet!AP13)</f>
        <v/>
      </c>
      <c r="AQ13" s="17" t="str">
        <f>IF($A13="","",Entry_sheet!AQ13)</f>
        <v/>
      </c>
      <c r="AR13" s="26" t="str">
        <f>IF($A13="","",IF(Entry_sheet!AR13=1,1,IF(Entry_sheet!AR13=0,IF(SUM(Entry_sheet!#REF!)&gt;0,1,0),IF(SUM(Entry_sheet!#REF!)&gt;0,1,"NA"))))</f>
        <v/>
      </c>
      <c r="AS13" s="26" t="str">
        <f>IF($A13="","",IF(Entry_sheet!AS13=1,0,IF(Entry_sheet!AS13=0,1,"NA")))</f>
        <v/>
      </c>
      <c r="AT13" s="26" t="str">
        <f>IF($A13="","",IF(Entry_sheet!AT13=1,0,IF(Entry_sheet!AT13=0,1,"NA")))</f>
        <v/>
      </c>
      <c r="AU13" s="26" t="str">
        <f>IF($A13="","",IF(Entry_sheet!AU13=1,0,IF(Entry_sheet!AU13=0,1,"NA")))</f>
        <v/>
      </c>
      <c r="AV13" s="17" t="str">
        <f>IF($A13="","",Entry_sheet!AV13)</f>
        <v/>
      </c>
      <c r="AW13" s="17" t="str">
        <f>IF($A13="","",Entry_sheet!AW13)</f>
        <v/>
      </c>
      <c r="AX13" s="17" t="str">
        <f>IF($A13="","",Entry_sheet!AX13)</f>
        <v/>
      </c>
      <c r="AY13" s="17" t="str">
        <f>IF($A13="","",Entry_sheet!AY13)</f>
        <v/>
      </c>
      <c r="AZ13" s="17" t="str">
        <f>IF($A13="","",Entry_sheet!AZ13)</f>
        <v/>
      </c>
      <c r="BA13" s="26" t="str">
        <f>IF($A13="","",IF(Entry_sheet!BA13=1,0,IF(Entry_sheet!BA13=0,1,"NA")))</f>
        <v/>
      </c>
      <c r="BB13" s="26" t="str">
        <f>IF($A13="","",IF(Entry_sheet!BB13=1,0,IF(Entry_sheet!BB13=0,1,"NA")))</f>
        <v/>
      </c>
      <c r="BC13" t="str">
        <f t="shared" si="3"/>
        <v/>
      </c>
      <c r="BD13" t="str">
        <f>IF($A13="","",SUM(Entry_sheet!$C13:$BB13))</f>
        <v/>
      </c>
      <c r="BE13" t="str">
        <f>IF($A13="","",SUM(Entry_sheet!AR13,Entry_sheet!AS13,Entry_sheet!AT13,Entry_sheet!AU13,Entry_sheet!BA13,Entry_sheet!BB13))</f>
        <v/>
      </c>
      <c r="BF13" t="str">
        <f t="shared" si="4"/>
        <v/>
      </c>
      <c r="BH13" t="str">
        <f t="shared" si="2"/>
        <v/>
      </c>
    </row>
    <row r="14" spans="1:72">
      <c r="A14" t="str">
        <f>IF(Entry_sheet!A14="","",Entry_sheet!A14)</f>
        <v/>
      </c>
      <c r="B14" t="str">
        <f>IF(A14="","",Entry_sheet!B14)</f>
        <v/>
      </c>
      <c r="C14" s="17" t="str">
        <f>IF($A14="","",Entry_sheet!C14)</f>
        <v/>
      </c>
      <c r="D14" s="17" t="str">
        <f>IF($A14="","",Entry_sheet!D14)</f>
        <v/>
      </c>
      <c r="E14" s="17" t="str">
        <f>IF($A14="","",Entry_sheet!E14)</f>
        <v/>
      </c>
      <c r="F14" s="17" t="str">
        <f>IF($A14="","",Entry_sheet!F14)</f>
        <v/>
      </c>
      <c r="G14" s="17" t="str">
        <f>IF($A14="","",Entry_sheet!G14)</f>
        <v/>
      </c>
      <c r="H14" s="17" t="str">
        <f>IF($A14="","",Entry_sheet!H14)</f>
        <v/>
      </c>
      <c r="I14" s="17" t="str">
        <f>IF($A14="","",Entry_sheet!I14)</f>
        <v/>
      </c>
      <c r="J14" s="17" t="str">
        <f>IF($A14="","",Entry_sheet!J14)</f>
        <v/>
      </c>
      <c r="K14" s="17" t="str">
        <f>IF($A14="","",Entry_sheet!K14)</f>
        <v/>
      </c>
      <c r="L14" s="17" t="str">
        <f>IF($A14="","",Entry_sheet!L14)</f>
        <v/>
      </c>
      <c r="M14" s="17" t="str">
        <f>IF($A14="","",Entry_sheet!M14)</f>
        <v/>
      </c>
      <c r="N14" s="17" t="str">
        <f>IF($A14="","",Entry_sheet!N14)</f>
        <v/>
      </c>
      <c r="O14" s="17" t="str">
        <f>IF($A14="","",Entry_sheet!O14)</f>
        <v/>
      </c>
      <c r="P14" s="17" t="str">
        <f>IF($A14="","",Entry_sheet!P14)</f>
        <v/>
      </c>
      <c r="Q14" s="17" t="str">
        <f>IF($A14="","",Entry_sheet!Q14)</f>
        <v/>
      </c>
      <c r="R14" s="17" t="str">
        <f>IF($A14="","",Entry_sheet!R14)</f>
        <v/>
      </c>
      <c r="S14" s="17" t="str">
        <f>IF($A14="","",Entry_sheet!S14)</f>
        <v/>
      </c>
      <c r="T14" s="17" t="str">
        <f>IF($A14="","",Entry_sheet!T14)</f>
        <v/>
      </c>
      <c r="U14" s="17" t="str">
        <f>IF($A14="","",Entry_sheet!U14)</f>
        <v/>
      </c>
      <c r="V14" s="17" t="str">
        <f>IF($A14="","",Entry_sheet!V14)</f>
        <v/>
      </c>
      <c r="W14" s="17" t="str">
        <f>IF($A14="","",Entry_sheet!W14)</f>
        <v/>
      </c>
      <c r="X14" s="17" t="str">
        <f>IF($A14="","",Entry_sheet!X14)</f>
        <v/>
      </c>
      <c r="Y14" s="17" t="str">
        <f>IF($A14="","",Entry_sheet!Y14)</f>
        <v/>
      </c>
      <c r="Z14" s="17" t="str">
        <f>IF($A14="","",Entry_sheet!Z14)</f>
        <v/>
      </c>
      <c r="AA14" s="17" t="str">
        <f>IF($A14="","",Entry_sheet!AA14)</f>
        <v/>
      </c>
      <c r="AB14" s="17" t="str">
        <f>IF($A14="","",Entry_sheet!AB14)</f>
        <v/>
      </c>
      <c r="AC14" s="17" t="str">
        <f>IF($A14="","",Entry_sheet!AC14)</f>
        <v/>
      </c>
      <c r="AD14" s="17" t="str">
        <f>IF($A14="","",Entry_sheet!AD14)</f>
        <v/>
      </c>
      <c r="AE14" s="17" t="str">
        <f>IF($A14="","",Entry_sheet!AE14)</f>
        <v/>
      </c>
      <c r="AF14" s="17" t="str">
        <f>IF($A14="","",Entry_sheet!AF14)</f>
        <v/>
      </c>
      <c r="AG14" s="17" t="str">
        <f>IF($A14="","",Entry_sheet!AG14)</f>
        <v/>
      </c>
      <c r="AH14" s="17" t="str">
        <f>IF($A14="","",Entry_sheet!AH14)</f>
        <v/>
      </c>
      <c r="AI14" s="17" t="str">
        <f>IF($A14="","",Entry_sheet!AI14)</f>
        <v/>
      </c>
      <c r="AJ14" s="17" t="str">
        <f>IF($A14="","",Entry_sheet!AJ14)</f>
        <v/>
      </c>
      <c r="AK14" s="17" t="str">
        <f>IF($A14="","",Entry_sheet!AK14)</f>
        <v/>
      </c>
      <c r="AL14" s="17" t="str">
        <f>IF($A14="","",Entry_sheet!AL14)</f>
        <v/>
      </c>
      <c r="AM14" s="17" t="str">
        <f>IF($A14="","",Entry_sheet!AM14)</f>
        <v/>
      </c>
      <c r="AN14" s="17" t="str">
        <f>IF($A14="","",Entry_sheet!AN14)</f>
        <v/>
      </c>
      <c r="AO14" s="17" t="str">
        <f>IF($A14="","",Entry_sheet!AO14)</f>
        <v/>
      </c>
      <c r="AP14" s="17" t="str">
        <f>IF($A14="","",Entry_sheet!AP14)</f>
        <v/>
      </c>
      <c r="AQ14" s="17" t="str">
        <f>IF($A14="","",Entry_sheet!AQ14)</f>
        <v/>
      </c>
      <c r="AR14" s="26" t="str">
        <f>IF($A14="","",IF(Entry_sheet!AR14=1,1,IF(Entry_sheet!AR14=0,IF(SUM(Entry_sheet!#REF!)&gt;0,1,0),IF(SUM(Entry_sheet!#REF!)&gt;0,1,"NA"))))</f>
        <v/>
      </c>
      <c r="AS14" s="26" t="str">
        <f>IF($A14="","",IF(Entry_sheet!AS14=1,0,IF(Entry_sheet!AS14=0,1,"NA")))</f>
        <v/>
      </c>
      <c r="AT14" s="26" t="str">
        <f>IF($A14="","",IF(Entry_sheet!AT14=1,0,IF(Entry_sheet!AT14=0,1,"NA")))</f>
        <v/>
      </c>
      <c r="AU14" s="26" t="str">
        <f>IF($A14="","",IF(Entry_sheet!AU14=1,0,IF(Entry_sheet!AU14=0,1,"NA")))</f>
        <v/>
      </c>
      <c r="AV14" s="17" t="str">
        <f>IF($A14="","",Entry_sheet!AV14)</f>
        <v/>
      </c>
      <c r="AW14" s="17" t="str">
        <f>IF($A14="","",Entry_sheet!AW14)</f>
        <v/>
      </c>
      <c r="AX14" s="17" t="str">
        <f>IF($A14="","",Entry_sheet!AX14)</f>
        <v/>
      </c>
      <c r="AY14" s="17" t="str">
        <f>IF($A14="","",Entry_sheet!AY14)</f>
        <v/>
      </c>
      <c r="AZ14" s="17" t="str">
        <f>IF($A14="","",Entry_sheet!AZ14)</f>
        <v/>
      </c>
      <c r="BA14" s="26" t="str">
        <f>IF($A14="","",IF(Entry_sheet!BA14=1,0,IF(Entry_sheet!BA14=0,1,"NA")))</f>
        <v/>
      </c>
      <c r="BB14" s="26" t="str">
        <f>IF($A14="","",IF(Entry_sheet!BB14=1,0,IF(Entry_sheet!BB14=0,1,"NA")))</f>
        <v/>
      </c>
      <c r="BC14" t="str">
        <f t="shared" si="3"/>
        <v/>
      </c>
      <c r="BD14" t="str">
        <f>IF($A14="","",SUM(Entry_sheet!$C14:$BB14))</f>
        <v/>
      </c>
      <c r="BE14" t="str">
        <f>IF($A14="","",SUM(Entry_sheet!AR14,Entry_sheet!AS14,Entry_sheet!AT14,Entry_sheet!AU14,Entry_sheet!BA14,Entry_sheet!BB14))</f>
        <v/>
      </c>
      <c r="BF14" t="str">
        <f t="shared" si="4"/>
        <v/>
      </c>
      <c r="BH14" t="str">
        <f t="shared" si="2"/>
        <v/>
      </c>
    </row>
    <row r="15" spans="1:72">
      <c r="A15" t="str">
        <f>IF(Entry_sheet!A15="","",Entry_sheet!A15)</f>
        <v/>
      </c>
      <c r="B15" t="str">
        <f>IF(A15="","",Entry_sheet!B15)</f>
        <v/>
      </c>
      <c r="C15" s="17" t="str">
        <f>IF($A15="","",Entry_sheet!C15)</f>
        <v/>
      </c>
      <c r="D15" s="17" t="str">
        <f>IF($A15="","",Entry_sheet!D15)</f>
        <v/>
      </c>
      <c r="E15" s="17" t="str">
        <f>IF($A15="","",Entry_sheet!E15)</f>
        <v/>
      </c>
      <c r="F15" s="17" t="str">
        <f>IF($A15="","",Entry_sheet!F15)</f>
        <v/>
      </c>
      <c r="G15" s="17" t="str">
        <f>IF($A15="","",Entry_sheet!G15)</f>
        <v/>
      </c>
      <c r="H15" s="17" t="str">
        <f>IF($A15="","",Entry_sheet!H15)</f>
        <v/>
      </c>
      <c r="I15" s="17" t="str">
        <f>IF($A15="","",Entry_sheet!I15)</f>
        <v/>
      </c>
      <c r="J15" s="17" t="str">
        <f>IF($A15="","",Entry_sheet!J15)</f>
        <v/>
      </c>
      <c r="K15" s="17" t="str">
        <f>IF($A15="","",Entry_sheet!K15)</f>
        <v/>
      </c>
      <c r="L15" s="17" t="str">
        <f>IF($A15="","",Entry_sheet!L15)</f>
        <v/>
      </c>
      <c r="M15" s="17" t="str">
        <f>IF($A15="","",Entry_sheet!M15)</f>
        <v/>
      </c>
      <c r="N15" s="17" t="str">
        <f>IF($A15="","",Entry_sheet!N15)</f>
        <v/>
      </c>
      <c r="O15" s="17" t="str">
        <f>IF($A15="","",Entry_sheet!O15)</f>
        <v/>
      </c>
      <c r="P15" s="17" t="str">
        <f>IF($A15="","",Entry_sheet!P15)</f>
        <v/>
      </c>
      <c r="Q15" s="17" t="str">
        <f>IF($A15="","",Entry_sheet!Q15)</f>
        <v/>
      </c>
      <c r="R15" s="17" t="str">
        <f>IF($A15="","",Entry_sheet!R15)</f>
        <v/>
      </c>
      <c r="S15" s="17" t="str">
        <f>IF($A15="","",Entry_sheet!S15)</f>
        <v/>
      </c>
      <c r="T15" s="17" t="str">
        <f>IF($A15="","",Entry_sheet!T15)</f>
        <v/>
      </c>
      <c r="U15" s="17" t="str">
        <f>IF($A15="","",Entry_sheet!U15)</f>
        <v/>
      </c>
      <c r="V15" s="17" t="str">
        <f>IF($A15="","",Entry_sheet!V15)</f>
        <v/>
      </c>
      <c r="W15" s="17" t="str">
        <f>IF($A15="","",Entry_sheet!W15)</f>
        <v/>
      </c>
      <c r="X15" s="17" t="str">
        <f>IF($A15="","",Entry_sheet!X15)</f>
        <v/>
      </c>
      <c r="Y15" s="17" t="str">
        <f>IF($A15="","",Entry_sheet!Y15)</f>
        <v/>
      </c>
      <c r="Z15" s="17" t="str">
        <f>IF($A15="","",Entry_sheet!Z15)</f>
        <v/>
      </c>
      <c r="AA15" s="17" t="str">
        <f>IF($A15="","",Entry_sheet!AA15)</f>
        <v/>
      </c>
      <c r="AB15" s="17" t="str">
        <f>IF($A15="","",Entry_sheet!AB15)</f>
        <v/>
      </c>
      <c r="AC15" s="17" t="str">
        <f>IF($A15="","",Entry_sheet!AC15)</f>
        <v/>
      </c>
      <c r="AD15" s="17" t="str">
        <f>IF($A15="","",Entry_sheet!AD15)</f>
        <v/>
      </c>
      <c r="AE15" s="17" t="str">
        <f>IF($A15="","",Entry_sheet!AE15)</f>
        <v/>
      </c>
      <c r="AF15" s="17" t="str">
        <f>IF($A15="","",Entry_sheet!AF15)</f>
        <v/>
      </c>
      <c r="AG15" s="17" t="str">
        <f>IF($A15="","",Entry_sheet!AG15)</f>
        <v/>
      </c>
      <c r="AH15" s="17" t="str">
        <f>IF($A15="","",Entry_sheet!AH15)</f>
        <v/>
      </c>
      <c r="AI15" s="17" t="str">
        <f>IF($A15="","",Entry_sheet!AI15)</f>
        <v/>
      </c>
      <c r="AJ15" s="17" t="str">
        <f>IF($A15="","",Entry_sheet!AJ15)</f>
        <v/>
      </c>
      <c r="AK15" s="17" t="str">
        <f>IF($A15="","",Entry_sheet!AK15)</f>
        <v/>
      </c>
      <c r="AL15" s="17" t="str">
        <f>IF($A15="","",Entry_sheet!AL15)</f>
        <v/>
      </c>
      <c r="AM15" s="17" t="str">
        <f>IF($A15="","",Entry_sheet!AM15)</f>
        <v/>
      </c>
      <c r="AN15" s="17" t="str">
        <f>IF($A15="","",Entry_sheet!AN15)</f>
        <v/>
      </c>
      <c r="AO15" s="17" t="str">
        <f>IF($A15="","",Entry_sheet!AO15)</f>
        <v/>
      </c>
      <c r="AP15" s="17" t="str">
        <f>IF($A15="","",Entry_sheet!AP15)</f>
        <v/>
      </c>
      <c r="AQ15" s="17" t="str">
        <f>IF($A15="","",Entry_sheet!AQ15)</f>
        <v/>
      </c>
      <c r="AR15" s="26" t="str">
        <f>IF($A15="","",IF(Entry_sheet!AR15=1,1,IF(Entry_sheet!AR15=0,IF(SUM(Entry_sheet!#REF!)&gt;0,1,0),IF(SUM(Entry_sheet!#REF!)&gt;0,1,"NA"))))</f>
        <v/>
      </c>
      <c r="AS15" s="26" t="str">
        <f>IF($A15="","",IF(Entry_sheet!AS15=1,0,IF(Entry_sheet!AS15=0,1,"NA")))</f>
        <v/>
      </c>
      <c r="AT15" s="26" t="str">
        <f>IF($A15="","",IF(Entry_sheet!AT15=1,0,IF(Entry_sheet!AT15=0,1,"NA")))</f>
        <v/>
      </c>
      <c r="AU15" s="26" t="str">
        <f>IF($A15="","",IF(Entry_sheet!AU15=1,0,IF(Entry_sheet!AU15=0,1,"NA")))</f>
        <v/>
      </c>
      <c r="AV15" s="17" t="str">
        <f>IF($A15="","",Entry_sheet!AV15)</f>
        <v/>
      </c>
      <c r="AW15" s="17" t="str">
        <f>IF($A15="","",Entry_sheet!AW15)</f>
        <v/>
      </c>
      <c r="AX15" s="17" t="str">
        <f>IF($A15="","",Entry_sheet!AX15)</f>
        <v/>
      </c>
      <c r="AY15" s="17" t="str">
        <f>IF($A15="","",Entry_sheet!AY15)</f>
        <v/>
      </c>
      <c r="AZ15" s="17" t="str">
        <f>IF($A15="","",Entry_sheet!AZ15)</f>
        <v/>
      </c>
      <c r="BA15" s="26" t="str">
        <f>IF($A15="","",IF(Entry_sheet!BA15=1,0,IF(Entry_sheet!BA15=0,1,"NA")))</f>
        <v/>
      </c>
      <c r="BB15" s="26" t="str">
        <f>IF($A15="","",IF(Entry_sheet!BB15=1,0,IF(Entry_sheet!BB15=0,1,"NA")))</f>
        <v/>
      </c>
      <c r="BC15" t="str">
        <f t="shared" si="3"/>
        <v/>
      </c>
      <c r="BD15" t="str">
        <f>IF($A15="","",SUM(Entry_sheet!$C15:$BB15))</f>
        <v/>
      </c>
      <c r="BE15" t="str">
        <f>IF($A15="","",SUM(Entry_sheet!AR15,Entry_sheet!AS15,Entry_sheet!AT15,Entry_sheet!AU15,Entry_sheet!BA15,Entry_sheet!BB15))</f>
        <v/>
      </c>
      <c r="BF15" t="str">
        <f t="shared" si="4"/>
        <v/>
      </c>
      <c r="BH15" t="str">
        <f t="shared" si="2"/>
        <v/>
      </c>
    </row>
    <row r="16" spans="1:72">
      <c r="A16" t="str">
        <f>IF(Entry_sheet!A16="","",Entry_sheet!A16)</f>
        <v/>
      </c>
      <c r="B16" t="str">
        <f>IF(A16="","",Entry_sheet!B16)</f>
        <v/>
      </c>
      <c r="C16" s="17" t="str">
        <f>IF($A16="","",Entry_sheet!C16)</f>
        <v/>
      </c>
      <c r="D16" s="17" t="str">
        <f>IF($A16="","",Entry_sheet!D16)</f>
        <v/>
      </c>
      <c r="E16" s="17" t="str">
        <f>IF($A16="","",Entry_sheet!E16)</f>
        <v/>
      </c>
      <c r="F16" s="17" t="str">
        <f>IF($A16="","",Entry_sheet!F16)</f>
        <v/>
      </c>
      <c r="G16" s="17" t="str">
        <f>IF($A16="","",Entry_sheet!G16)</f>
        <v/>
      </c>
      <c r="H16" s="17" t="str">
        <f>IF($A16="","",Entry_sheet!H16)</f>
        <v/>
      </c>
      <c r="I16" s="17" t="str">
        <f>IF($A16="","",Entry_sheet!I16)</f>
        <v/>
      </c>
      <c r="J16" s="17" t="str">
        <f>IF($A16="","",Entry_sheet!J16)</f>
        <v/>
      </c>
      <c r="K16" s="17" t="str">
        <f>IF($A16="","",Entry_sheet!K16)</f>
        <v/>
      </c>
      <c r="L16" s="17" t="str">
        <f>IF($A16="","",Entry_sheet!L16)</f>
        <v/>
      </c>
      <c r="M16" s="17" t="str">
        <f>IF($A16="","",Entry_sheet!M16)</f>
        <v/>
      </c>
      <c r="N16" s="17" t="str">
        <f>IF($A16="","",Entry_sheet!N16)</f>
        <v/>
      </c>
      <c r="O16" s="17" t="str">
        <f>IF($A16="","",Entry_sheet!O16)</f>
        <v/>
      </c>
      <c r="P16" s="17" t="str">
        <f>IF($A16="","",Entry_sheet!P16)</f>
        <v/>
      </c>
      <c r="Q16" s="17" t="str">
        <f>IF($A16="","",Entry_sheet!Q16)</f>
        <v/>
      </c>
      <c r="R16" s="17" t="str">
        <f>IF($A16="","",Entry_sheet!R16)</f>
        <v/>
      </c>
      <c r="S16" s="17" t="str">
        <f>IF($A16="","",Entry_sheet!S16)</f>
        <v/>
      </c>
      <c r="T16" s="17" t="str">
        <f>IF($A16="","",Entry_sheet!T16)</f>
        <v/>
      </c>
      <c r="U16" s="17" t="str">
        <f>IF($A16="","",Entry_sheet!U16)</f>
        <v/>
      </c>
      <c r="V16" s="17" t="str">
        <f>IF($A16="","",Entry_sheet!V16)</f>
        <v/>
      </c>
      <c r="W16" s="17" t="str">
        <f>IF($A16="","",Entry_sheet!W16)</f>
        <v/>
      </c>
      <c r="X16" s="17" t="str">
        <f>IF($A16="","",Entry_sheet!X16)</f>
        <v/>
      </c>
      <c r="Y16" s="17" t="str">
        <f>IF($A16="","",Entry_sheet!Y16)</f>
        <v/>
      </c>
      <c r="Z16" s="17" t="str">
        <f>IF($A16="","",Entry_sheet!Z16)</f>
        <v/>
      </c>
      <c r="AA16" s="17" t="str">
        <f>IF($A16="","",Entry_sheet!AA16)</f>
        <v/>
      </c>
      <c r="AB16" s="17" t="str">
        <f>IF($A16="","",Entry_sheet!AB16)</f>
        <v/>
      </c>
      <c r="AC16" s="17" t="str">
        <f>IF($A16="","",Entry_sheet!AC16)</f>
        <v/>
      </c>
      <c r="AD16" s="17" t="str">
        <f>IF($A16="","",Entry_sheet!AD16)</f>
        <v/>
      </c>
      <c r="AE16" s="17" t="str">
        <f>IF($A16="","",Entry_sheet!AE16)</f>
        <v/>
      </c>
      <c r="AF16" s="17" t="str">
        <f>IF($A16="","",Entry_sheet!AF16)</f>
        <v/>
      </c>
      <c r="AG16" s="17" t="str">
        <f>IF($A16="","",Entry_sheet!AG16)</f>
        <v/>
      </c>
      <c r="AH16" s="17" t="str">
        <f>IF($A16="","",Entry_sheet!AH16)</f>
        <v/>
      </c>
      <c r="AI16" s="17" t="str">
        <f>IF($A16="","",Entry_sheet!AI16)</f>
        <v/>
      </c>
      <c r="AJ16" s="17" t="str">
        <f>IF($A16="","",Entry_sheet!AJ16)</f>
        <v/>
      </c>
      <c r="AK16" s="17" t="str">
        <f>IF($A16="","",Entry_sheet!AK16)</f>
        <v/>
      </c>
      <c r="AL16" s="17" t="str">
        <f>IF($A16="","",Entry_sheet!AL16)</f>
        <v/>
      </c>
      <c r="AM16" s="17" t="str">
        <f>IF($A16="","",Entry_sheet!AM16)</f>
        <v/>
      </c>
      <c r="AN16" s="17" t="str">
        <f>IF($A16="","",Entry_sheet!AN16)</f>
        <v/>
      </c>
      <c r="AO16" s="17" t="str">
        <f>IF($A16="","",Entry_sheet!AO16)</f>
        <v/>
      </c>
      <c r="AP16" s="17" t="str">
        <f>IF($A16="","",Entry_sheet!AP16)</f>
        <v/>
      </c>
      <c r="AQ16" s="17" t="str">
        <f>IF($A16="","",Entry_sheet!AQ16)</f>
        <v/>
      </c>
      <c r="AR16" s="26" t="str">
        <f>IF($A16="","",IF(Entry_sheet!AR16=1,1,IF(Entry_sheet!AR16=0,IF(SUM(Entry_sheet!#REF!)&gt;0,1,0),IF(SUM(Entry_sheet!#REF!)&gt;0,1,"NA"))))</f>
        <v/>
      </c>
      <c r="AS16" s="26" t="str">
        <f>IF($A16="","",IF(Entry_sheet!AS16=1,0,IF(Entry_sheet!AS16=0,1,"NA")))</f>
        <v/>
      </c>
      <c r="AT16" s="26" t="str">
        <f>IF($A16="","",IF(Entry_sheet!AT16=1,0,IF(Entry_sheet!AT16=0,1,"NA")))</f>
        <v/>
      </c>
      <c r="AU16" s="26" t="str">
        <f>IF($A16="","",IF(Entry_sheet!AU16=1,0,IF(Entry_sheet!AU16=0,1,"NA")))</f>
        <v/>
      </c>
      <c r="AV16" s="17" t="str">
        <f>IF($A16="","",Entry_sheet!AV16)</f>
        <v/>
      </c>
      <c r="AW16" s="17" t="str">
        <f>IF($A16="","",Entry_sheet!AW16)</f>
        <v/>
      </c>
      <c r="AX16" s="17" t="str">
        <f>IF($A16="","",Entry_sheet!AX16)</f>
        <v/>
      </c>
      <c r="AY16" s="17" t="str">
        <f>IF($A16="","",Entry_sheet!AY16)</f>
        <v/>
      </c>
      <c r="AZ16" s="17" t="str">
        <f>IF($A16="","",Entry_sheet!AZ16)</f>
        <v/>
      </c>
      <c r="BA16" s="26" t="str">
        <f>IF($A16="","",IF(Entry_sheet!BA16=1,0,IF(Entry_sheet!BA16=0,1,"NA")))</f>
        <v/>
      </c>
      <c r="BB16" s="26" t="str">
        <f>IF($A16="","",IF(Entry_sheet!BB16=1,0,IF(Entry_sheet!BB16=0,1,"NA")))</f>
        <v/>
      </c>
      <c r="BC16" t="str">
        <f t="shared" si="3"/>
        <v/>
      </c>
      <c r="BD16" t="str">
        <f>IF($A16="","",SUM(Entry_sheet!$C16:$BB16))</f>
        <v/>
      </c>
      <c r="BE16" t="str">
        <f>IF($A16="","",SUM(Entry_sheet!AR16,Entry_sheet!AS16,Entry_sheet!AT16,Entry_sheet!AU16,Entry_sheet!BA16,Entry_sheet!BB16))</f>
        <v/>
      </c>
      <c r="BF16" t="str">
        <f t="shared" si="4"/>
        <v/>
      </c>
      <c r="BH16" t="str">
        <f t="shared" si="2"/>
        <v/>
      </c>
    </row>
    <row r="17" spans="1:60">
      <c r="A17" t="str">
        <f>IF(Entry_sheet!A17="","",Entry_sheet!A17)</f>
        <v/>
      </c>
      <c r="B17" t="str">
        <f>IF(A17="","",Entry_sheet!B17)</f>
        <v/>
      </c>
      <c r="C17" s="17" t="str">
        <f>IF($A17="","",Entry_sheet!C17)</f>
        <v/>
      </c>
      <c r="D17" s="17" t="str">
        <f>IF($A17="","",Entry_sheet!D17)</f>
        <v/>
      </c>
      <c r="E17" s="17" t="str">
        <f>IF($A17="","",Entry_sheet!E17)</f>
        <v/>
      </c>
      <c r="F17" s="17" t="str">
        <f>IF($A17="","",Entry_sheet!F17)</f>
        <v/>
      </c>
      <c r="G17" s="17" t="str">
        <f>IF($A17="","",Entry_sheet!G17)</f>
        <v/>
      </c>
      <c r="H17" s="17" t="str">
        <f>IF($A17="","",Entry_sheet!H17)</f>
        <v/>
      </c>
      <c r="I17" s="17" t="str">
        <f>IF($A17="","",Entry_sheet!I17)</f>
        <v/>
      </c>
      <c r="J17" s="17" t="str">
        <f>IF($A17="","",Entry_sheet!J17)</f>
        <v/>
      </c>
      <c r="K17" s="17" t="str">
        <f>IF($A17="","",Entry_sheet!K17)</f>
        <v/>
      </c>
      <c r="L17" s="17" t="str">
        <f>IF($A17="","",Entry_sheet!L17)</f>
        <v/>
      </c>
      <c r="M17" s="17" t="str">
        <f>IF($A17="","",Entry_sheet!M17)</f>
        <v/>
      </c>
      <c r="N17" s="17" t="str">
        <f>IF($A17="","",Entry_sheet!N17)</f>
        <v/>
      </c>
      <c r="O17" s="17" t="str">
        <f>IF($A17="","",Entry_sheet!O17)</f>
        <v/>
      </c>
      <c r="P17" s="17" t="str">
        <f>IF($A17="","",Entry_sheet!P17)</f>
        <v/>
      </c>
      <c r="Q17" s="17" t="str">
        <f>IF($A17="","",Entry_sheet!Q17)</f>
        <v/>
      </c>
      <c r="R17" s="17" t="str">
        <f>IF($A17="","",Entry_sheet!R17)</f>
        <v/>
      </c>
      <c r="S17" s="17" t="str">
        <f>IF($A17="","",Entry_sheet!S17)</f>
        <v/>
      </c>
      <c r="T17" s="17" t="str">
        <f>IF($A17="","",Entry_sheet!T17)</f>
        <v/>
      </c>
      <c r="U17" s="17" t="str">
        <f>IF($A17="","",Entry_sheet!U17)</f>
        <v/>
      </c>
      <c r="V17" s="17" t="str">
        <f>IF($A17="","",Entry_sheet!V17)</f>
        <v/>
      </c>
      <c r="W17" s="17" t="str">
        <f>IF($A17="","",Entry_sheet!W17)</f>
        <v/>
      </c>
      <c r="X17" s="17" t="str">
        <f>IF($A17="","",Entry_sheet!X17)</f>
        <v/>
      </c>
      <c r="Y17" s="17" t="str">
        <f>IF($A17="","",Entry_sheet!Y17)</f>
        <v/>
      </c>
      <c r="Z17" s="17" t="str">
        <f>IF($A17="","",Entry_sheet!Z17)</f>
        <v/>
      </c>
      <c r="AA17" s="17" t="str">
        <f>IF($A17="","",Entry_sheet!AA17)</f>
        <v/>
      </c>
      <c r="AB17" s="17" t="str">
        <f>IF($A17="","",Entry_sheet!AB17)</f>
        <v/>
      </c>
      <c r="AC17" s="17" t="str">
        <f>IF($A17="","",Entry_sheet!AC17)</f>
        <v/>
      </c>
      <c r="AD17" s="17" t="str">
        <f>IF($A17="","",Entry_sheet!AD17)</f>
        <v/>
      </c>
      <c r="AE17" s="17" t="str">
        <f>IF($A17="","",Entry_sheet!AE17)</f>
        <v/>
      </c>
      <c r="AF17" s="17" t="str">
        <f>IF($A17="","",Entry_sheet!AF17)</f>
        <v/>
      </c>
      <c r="AG17" s="17" t="str">
        <f>IF($A17="","",Entry_sheet!AG17)</f>
        <v/>
      </c>
      <c r="AH17" s="17" t="str">
        <f>IF($A17="","",Entry_sheet!AH17)</f>
        <v/>
      </c>
      <c r="AI17" s="17" t="str">
        <f>IF($A17="","",Entry_sheet!AI17)</f>
        <v/>
      </c>
      <c r="AJ17" s="17" t="str">
        <f>IF($A17="","",Entry_sheet!AJ17)</f>
        <v/>
      </c>
      <c r="AK17" s="17" t="str">
        <f>IF($A17="","",Entry_sheet!AK17)</f>
        <v/>
      </c>
      <c r="AL17" s="17" t="str">
        <f>IF($A17="","",Entry_sheet!AL17)</f>
        <v/>
      </c>
      <c r="AM17" s="17" t="str">
        <f>IF($A17="","",Entry_sheet!AM17)</f>
        <v/>
      </c>
      <c r="AN17" s="17" t="str">
        <f>IF($A17="","",Entry_sheet!AN17)</f>
        <v/>
      </c>
      <c r="AO17" s="17" t="str">
        <f>IF($A17="","",Entry_sheet!AO17)</f>
        <v/>
      </c>
      <c r="AP17" s="17" t="str">
        <f>IF($A17="","",Entry_sheet!AP17)</f>
        <v/>
      </c>
      <c r="AQ17" s="17" t="str">
        <f>IF($A17="","",Entry_sheet!AQ17)</f>
        <v/>
      </c>
      <c r="AR17" s="26" t="str">
        <f>IF($A17="","",IF(Entry_sheet!AR17=1,1,IF(Entry_sheet!AR17=0,IF(SUM(Entry_sheet!#REF!)&gt;0,1,0),IF(SUM(Entry_sheet!#REF!)&gt;0,1,"NA"))))</f>
        <v/>
      </c>
      <c r="AS17" s="26" t="str">
        <f>IF($A17="","",IF(Entry_sheet!AS17=1,0,IF(Entry_sheet!AS17=0,1,"NA")))</f>
        <v/>
      </c>
      <c r="AT17" s="26" t="str">
        <f>IF($A17="","",IF(Entry_sheet!AT17=1,0,IF(Entry_sheet!AT17=0,1,"NA")))</f>
        <v/>
      </c>
      <c r="AU17" s="26" t="str">
        <f>IF($A17="","",IF(Entry_sheet!AU17=1,0,IF(Entry_sheet!AU17=0,1,"NA")))</f>
        <v/>
      </c>
      <c r="AV17" s="17" t="str">
        <f>IF($A17="","",Entry_sheet!AV17)</f>
        <v/>
      </c>
      <c r="AW17" s="17" t="str">
        <f>IF($A17="","",Entry_sheet!AW17)</f>
        <v/>
      </c>
      <c r="AX17" s="17" t="str">
        <f>IF($A17="","",Entry_sheet!AX17)</f>
        <v/>
      </c>
      <c r="AY17" s="17" t="str">
        <f>IF($A17="","",Entry_sheet!AY17)</f>
        <v/>
      </c>
      <c r="AZ17" s="17" t="str">
        <f>IF($A17="","",Entry_sheet!AZ17)</f>
        <v/>
      </c>
      <c r="BA17" s="26" t="str">
        <f>IF($A17="","",IF(Entry_sheet!BA17=1,0,IF(Entry_sheet!BA17=0,1,"NA")))</f>
        <v/>
      </c>
      <c r="BB17" s="26" t="str">
        <f>IF($A17="","",IF(Entry_sheet!BB17=1,0,IF(Entry_sheet!BB17=0,1,"NA")))</f>
        <v/>
      </c>
      <c r="BC17" t="str">
        <f t="shared" si="3"/>
        <v/>
      </c>
      <c r="BD17" t="str">
        <f>IF($A17="","",SUM(Entry_sheet!$C17:$BB17))</f>
        <v/>
      </c>
      <c r="BE17" t="str">
        <f>IF($A17="","",SUM(Entry_sheet!AR17,Entry_sheet!AS17,Entry_sheet!AT17,Entry_sheet!AU17,Entry_sheet!BA17,Entry_sheet!BB17))</f>
        <v/>
      </c>
      <c r="BF17" t="str">
        <f t="shared" si="4"/>
        <v/>
      </c>
      <c r="BH17" t="str">
        <f t="shared" si="2"/>
        <v/>
      </c>
    </row>
    <row r="18" spans="1:60">
      <c r="A18" t="str">
        <f>IF(Entry_sheet!A18="","",Entry_sheet!A18)</f>
        <v/>
      </c>
      <c r="B18" t="str">
        <f>IF(A18="","",Entry_sheet!B18)</f>
        <v/>
      </c>
      <c r="C18" s="17" t="str">
        <f>IF($A18="","",Entry_sheet!C18)</f>
        <v/>
      </c>
      <c r="D18" s="17" t="str">
        <f>IF($A18="","",Entry_sheet!D18)</f>
        <v/>
      </c>
      <c r="E18" s="17" t="str">
        <f>IF($A18="","",Entry_sheet!E18)</f>
        <v/>
      </c>
      <c r="F18" s="17" t="str">
        <f>IF($A18="","",Entry_sheet!F18)</f>
        <v/>
      </c>
      <c r="G18" s="17" t="str">
        <f>IF($A18="","",Entry_sheet!G18)</f>
        <v/>
      </c>
      <c r="H18" s="17" t="str">
        <f>IF($A18="","",Entry_sheet!H18)</f>
        <v/>
      </c>
      <c r="I18" s="17" t="str">
        <f>IF($A18="","",Entry_sheet!I18)</f>
        <v/>
      </c>
      <c r="J18" s="17" t="str">
        <f>IF($A18="","",Entry_sheet!J18)</f>
        <v/>
      </c>
      <c r="K18" s="17" t="str">
        <f>IF($A18="","",Entry_sheet!K18)</f>
        <v/>
      </c>
      <c r="L18" s="17" t="str">
        <f>IF($A18="","",Entry_sheet!L18)</f>
        <v/>
      </c>
      <c r="M18" s="17" t="str">
        <f>IF($A18="","",Entry_sheet!M18)</f>
        <v/>
      </c>
      <c r="N18" s="17" t="str">
        <f>IF($A18="","",Entry_sheet!N18)</f>
        <v/>
      </c>
      <c r="O18" s="17" t="str">
        <f>IF($A18="","",Entry_sheet!O18)</f>
        <v/>
      </c>
      <c r="P18" s="17" t="str">
        <f>IF($A18="","",Entry_sheet!P18)</f>
        <v/>
      </c>
      <c r="Q18" s="17" t="str">
        <f>IF($A18="","",Entry_sheet!Q18)</f>
        <v/>
      </c>
      <c r="R18" s="17" t="str">
        <f>IF($A18="","",Entry_sheet!R18)</f>
        <v/>
      </c>
      <c r="S18" s="17" t="str">
        <f>IF($A18="","",Entry_sheet!S18)</f>
        <v/>
      </c>
      <c r="T18" s="17" t="str">
        <f>IF($A18="","",Entry_sheet!T18)</f>
        <v/>
      </c>
      <c r="U18" s="17" t="str">
        <f>IF($A18="","",Entry_sheet!U18)</f>
        <v/>
      </c>
      <c r="V18" s="17" t="str">
        <f>IF($A18="","",Entry_sheet!V18)</f>
        <v/>
      </c>
      <c r="W18" s="17" t="str">
        <f>IF($A18="","",Entry_sheet!W18)</f>
        <v/>
      </c>
      <c r="X18" s="17" t="str">
        <f>IF($A18="","",Entry_sheet!X18)</f>
        <v/>
      </c>
      <c r="Y18" s="17" t="str">
        <f>IF($A18="","",Entry_sheet!Y18)</f>
        <v/>
      </c>
      <c r="Z18" s="17" t="str">
        <f>IF($A18="","",Entry_sheet!Z18)</f>
        <v/>
      </c>
      <c r="AA18" s="17" t="str">
        <f>IF($A18="","",Entry_sheet!AA18)</f>
        <v/>
      </c>
      <c r="AB18" s="17" t="str">
        <f>IF($A18="","",Entry_sheet!AB18)</f>
        <v/>
      </c>
      <c r="AC18" s="17" t="str">
        <f>IF($A18="","",Entry_sheet!AC18)</f>
        <v/>
      </c>
      <c r="AD18" s="17" t="str">
        <f>IF($A18="","",Entry_sheet!AD18)</f>
        <v/>
      </c>
      <c r="AE18" s="17" t="str">
        <f>IF($A18="","",Entry_sheet!AE18)</f>
        <v/>
      </c>
      <c r="AF18" s="17" t="str">
        <f>IF($A18="","",Entry_sheet!AF18)</f>
        <v/>
      </c>
      <c r="AG18" s="17" t="str">
        <f>IF($A18="","",Entry_sheet!AG18)</f>
        <v/>
      </c>
      <c r="AH18" s="17" t="str">
        <f>IF($A18="","",Entry_sheet!AH18)</f>
        <v/>
      </c>
      <c r="AI18" s="17" t="str">
        <f>IF($A18="","",Entry_sheet!AI18)</f>
        <v/>
      </c>
      <c r="AJ18" s="17" t="str">
        <f>IF($A18="","",Entry_sheet!AJ18)</f>
        <v/>
      </c>
      <c r="AK18" s="17" t="str">
        <f>IF($A18="","",Entry_sheet!AK18)</f>
        <v/>
      </c>
      <c r="AL18" s="17" t="str">
        <f>IF($A18="","",Entry_sheet!AL18)</f>
        <v/>
      </c>
      <c r="AM18" s="17" t="str">
        <f>IF($A18="","",Entry_sheet!AM18)</f>
        <v/>
      </c>
      <c r="AN18" s="17" t="str">
        <f>IF($A18="","",Entry_sheet!AN18)</f>
        <v/>
      </c>
      <c r="AO18" s="17" t="str">
        <f>IF($A18="","",Entry_sheet!AO18)</f>
        <v/>
      </c>
      <c r="AP18" s="17" t="str">
        <f>IF($A18="","",Entry_sheet!AP18)</f>
        <v/>
      </c>
      <c r="AQ18" s="17" t="str">
        <f>IF($A18="","",Entry_sheet!AQ18)</f>
        <v/>
      </c>
      <c r="AR18" s="26" t="str">
        <f>IF($A18="","",IF(Entry_sheet!AR18=1,1,IF(Entry_sheet!AR18=0,IF(SUM(Entry_sheet!#REF!)&gt;0,1,0),IF(SUM(Entry_sheet!#REF!)&gt;0,1,"NA"))))</f>
        <v/>
      </c>
      <c r="AS18" s="26" t="str">
        <f>IF($A18="","",IF(Entry_sheet!AS18=1,0,IF(Entry_sheet!AS18=0,1,"NA")))</f>
        <v/>
      </c>
      <c r="AT18" s="26" t="str">
        <f>IF($A18="","",IF(Entry_sheet!AT18=1,0,IF(Entry_sheet!AT18=0,1,"NA")))</f>
        <v/>
      </c>
      <c r="AU18" s="26" t="str">
        <f>IF($A18="","",IF(Entry_sheet!AU18=1,0,IF(Entry_sheet!AU18=0,1,"NA")))</f>
        <v/>
      </c>
      <c r="AV18" s="17" t="str">
        <f>IF($A18="","",Entry_sheet!AV18)</f>
        <v/>
      </c>
      <c r="AW18" s="17" t="str">
        <f>IF($A18="","",Entry_sheet!AW18)</f>
        <v/>
      </c>
      <c r="AX18" s="17" t="str">
        <f>IF($A18="","",Entry_sheet!AX18)</f>
        <v/>
      </c>
      <c r="AY18" s="17" t="str">
        <f>IF($A18="","",Entry_sheet!AY18)</f>
        <v/>
      </c>
      <c r="AZ18" s="17" t="str">
        <f>IF($A18="","",Entry_sheet!AZ18)</f>
        <v/>
      </c>
      <c r="BA18" s="26" t="str">
        <f>IF($A18="","",IF(Entry_sheet!BA18=1,0,IF(Entry_sheet!BA18=0,1,"NA")))</f>
        <v/>
      </c>
      <c r="BB18" s="26" t="str">
        <f>IF($A18="","",IF(Entry_sheet!BB18=1,0,IF(Entry_sheet!BB18=0,1,"NA")))</f>
        <v/>
      </c>
      <c r="BC18" t="str">
        <f t="shared" si="3"/>
        <v/>
      </c>
      <c r="BD18" t="str">
        <f>IF($A18="","",SUM(Entry_sheet!$C18:$BB18))</f>
        <v/>
      </c>
      <c r="BE18" t="str">
        <f>IF($A18="","",SUM(Entry_sheet!AR18,Entry_sheet!AS18,Entry_sheet!AT18,Entry_sheet!AU18,Entry_sheet!BA18,Entry_sheet!BB18))</f>
        <v/>
      </c>
      <c r="BF18" t="str">
        <f t="shared" si="4"/>
        <v/>
      </c>
      <c r="BH18" t="str">
        <f t="shared" si="2"/>
        <v/>
      </c>
    </row>
    <row r="19" spans="1:60">
      <c r="A19" t="str">
        <f>IF(Entry_sheet!A19="","",Entry_sheet!A19)</f>
        <v/>
      </c>
      <c r="B19" t="str">
        <f>IF(A19="","",Entry_sheet!B19)</f>
        <v/>
      </c>
      <c r="C19" s="17" t="str">
        <f>IF($A19="","",Entry_sheet!C19)</f>
        <v/>
      </c>
      <c r="D19" s="17" t="str">
        <f>IF($A19="","",Entry_sheet!D19)</f>
        <v/>
      </c>
      <c r="E19" s="17" t="str">
        <f>IF($A19="","",Entry_sheet!E19)</f>
        <v/>
      </c>
      <c r="F19" s="17" t="str">
        <f>IF($A19="","",Entry_sheet!F19)</f>
        <v/>
      </c>
      <c r="G19" s="17" t="str">
        <f>IF($A19="","",Entry_sheet!G19)</f>
        <v/>
      </c>
      <c r="H19" s="17" t="str">
        <f>IF($A19="","",Entry_sheet!H19)</f>
        <v/>
      </c>
      <c r="I19" s="17" t="str">
        <f>IF($A19="","",Entry_sheet!I19)</f>
        <v/>
      </c>
      <c r="J19" s="17" t="str">
        <f>IF($A19="","",Entry_sheet!J19)</f>
        <v/>
      </c>
      <c r="K19" s="17" t="str">
        <f>IF($A19="","",Entry_sheet!K19)</f>
        <v/>
      </c>
      <c r="L19" s="17" t="str">
        <f>IF($A19="","",Entry_sheet!L19)</f>
        <v/>
      </c>
      <c r="M19" s="17" t="str">
        <f>IF($A19="","",Entry_sheet!M19)</f>
        <v/>
      </c>
      <c r="N19" s="17" t="str">
        <f>IF($A19="","",Entry_sheet!N19)</f>
        <v/>
      </c>
      <c r="O19" s="17" t="str">
        <f>IF($A19="","",Entry_sheet!O19)</f>
        <v/>
      </c>
      <c r="P19" s="17" t="str">
        <f>IF($A19="","",Entry_sheet!P19)</f>
        <v/>
      </c>
      <c r="Q19" s="17" t="str">
        <f>IF($A19="","",Entry_sheet!Q19)</f>
        <v/>
      </c>
      <c r="R19" s="17" t="str">
        <f>IF($A19="","",Entry_sheet!R19)</f>
        <v/>
      </c>
      <c r="S19" s="17" t="str">
        <f>IF($A19="","",Entry_sheet!S19)</f>
        <v/>
      </c>
      <c r="T19" s="17" t="str">
        <f>IF($A19="","",Entry_sheet!T19)</f>
        <v/>
      </c>
      <c r="U19" s="17" t="str">
        <f>IF($A19="","",Entry_sheet!U19)</f>
        <v/>
      </c>
      <c r="V19" s="17" t="str">
        <f>IF($A19="","",Entry_sheet!V19)</f>
        <v/>
      </c>
      <c r="W19" s="17" t="str">
        <f>IF($A19="","",Entry_sheet!W19)</f>
        <v/>
      </c>
      <c r="X19" s="17" t="str">
        <f>IF($A19="","",Entry_sheet!X19)</f>
        <v/>
      </c>
      <c r="Y19" s="17" t="str">
        <f>IF($A19="","",Entry_sheet!Y19)</f>
        <v/>
      </c>
      <c r="Z19" s="17" t="str">
        <f>IF($A19="","",Entry_sheet!Z19)</f>
        <v/>
      </c>
      <c r="AA19" s="17" t="str">
        <f>IF($A19="","",Entry_sheet!AA19)</f>
        <v/>
      </c>
      <c r="AB19" s="17" t="str">
        <f>IF($A19="","",Entry_sheet!AB19)</f>
        <v/>
      </c>
      <c r="AC19" s="17" t="str">
        <f>IF($A19="","",Entry_sheet!AC19)</f>
        <v/>
      </c>
      <c r="AD19" s="17" t="str">
        <f>IF($A19="","",Entry_sheet!AD19)</f>
        <v/>
      </c>
      <c r="AE19" s="17" t="str">
        <f>IF($A19="","",Entry_sheet!AE19)</f>
        <v/>
      </c>
      <c r="AF19" s="17" t="str">
        <f>IF($A19="","",Entry_sheet!AF19)</f>
        <v/>
      </c>
      <c r="AG19" s="17" t="str">
        <f>IF($A19="","",Entry_sheet!AG19)</f>
        <v/>
      </c>
      <c r="AH19" s="17" t="str">
        <f>IF($A19="","",Entry_sheet!AH19)</f>
        <v/>
      </c>
      <c r="AI19" s="17" t="str">
        <f>IF($A19="","",Entry_sheet!AI19)</f>
        <v/>
      </c>
      <c r="AJ19" s="17" t="str">
        <f>IF($A19="","",Entry_sheet!AJ19)</f>
        <v/>
      </c>
      <c r="AK19" s="17" t="str">
        <f>IF($A19="","",Entry_sheet!AK19)</f>
        <v/>
      </c>
      <c r="AL19" s="17" t="str">
        <f>IF($A19="","",Entry_sheet!AL19)</f>
        <v/>
      </c>
      <c r="AM19" s="17" t="str">
        <f>IF($A19="","",Entry_sheet!AM19)</f>
        <v/>
      </c>
      <c r="AN19" s="17" t="str">
        <f>IF($A19="","",Entry_sheet!AN19)</f>
        <v/>
      </c>
      <c r="AO19" s="17" t="str">
        <f>IF($A19="","",Entry_sheet!AO19)</f>
        <v/>
      </c>
      <c r="AP19" s="17" t="str">
        <f>IF($A19="","",Entry_sheet!AP19)</f>
        <v/>
      </c>
      <c r="AQ19" s="17" t="str">
        <f>IF($A19="","",Entry_sheet!AQ19)</f>
        <v/>
      </c>
      <c r="AR19" s="26" t="str">
        <f>IF($A19="","",IF(Entry_sheet!AR19=1,1,IF(Entry_sheet!AR19=0,IF(SUM(Entry_sheet!#REF!)&gt;0,1,0),IF(SUM(Entry_sheet!#REF!)&gt;0,1,"NA"))))</f>
        <v/>
      </c>
      <c r="AS19" s="26" t="str">
        <f>IF($A19="","",IF(Entry_sheet!AS19=1,0,IF(Entry_sheet!AS19=0,1,"NA")))</f>
        <v/>
      </c>
      <c r="AT19" s="26" t="str">
        <f>IF($A19="","",IF(Entry_sheet!AT19=1,0,IF(Entry_sheet!AT19=0,1,"NA")))</f>
        <v/>
      </c>
      <c r="AU19" s="26" t="str">
        <f>IF($A19="","",IF(Entry_sheet!AU19=1,0,IF(Entry_sheet!AU19=0,1,"NA")))</f>
        <v/>
      </c>
      <c r="AV19" s="17" t="str">
        <f>IF($A19="","",Entry_sheet!AV19)</f>
        <v/>
      </c>
      <c r="AW19" s="17" t="str">
        <f>IF($A19="","",Entry_sheet!AW19)</f>
        <v/>
      </c>
      <c r="AX19" s="17" t="str">
        <f>IF($A19="","",Entry_sheet!AX19)</f>
        <v/>
      </c>
      <c r="AY19" s="17" t="str">
        <f>IF($A19="","",Entry_sheet!AY19)</f>
        <v/>
      </c>
      <c r="AZ19" s="17" t="str">
        <f>IF($A19="","",Entry_sheet!AZ19)</f>
        <v/>
      </c>
      <c r="BA19" s="26" t="str">
        <f>IF($A19="","",IF(Entry_sheet!BA19=1,0,IF(Entry_sheet!BA19=0,1,"NA")))</f>
        <v/>
      </c>
      <c r="BB19" s="26" t="str">
        <f>IF($A19="","",IF(Entry_sheet!BB19=1,0,IF(Entry_sheet!BB19=0,1,"NA")))</f>
        <v/>
      </c>
      <c r="BC19" t="str">
        <f t="shared" si="3"/>
        <v/>
      </c>
      <c r="BD19" t="str">
        <f>IF($A19="","",SUM(Entry_sheet!$C19:$BB19))</f>
        <v/>
      </c>
      <c r="BE19" t="str">
        <f>IF($A19="","",SUM(Entry_sheet!AR19,Entry_sheet!AS19,Entry_sheet!AT19,Entry_sheet!AU19,Entry_sheet!BA19,Entry_sheet!BB19))</f>
        <v/>
      </c>
      <c r="BF19" t="str">
        <f t="shared" si="4"/>
        <v/>
      </c>
      <c r="BH19" t="str">
        <f t="shared" si="2"/>
        <v/>
      </c>
    </row>
    <row r="20" spans="1:60">
      <c r="A20" t="str">
        <f>IF(Entry_sheet!A20="","",Entry_sheet!A20)</f>
        <v/>
      </c>
      <c r="B20" t="str">
        <f>IF(A20="","",Entry_sheet!B20)</f>
        <v/>
      </c>
      <c r="C20" s="17" t="str">
        <f>IF($A20="","",Entry_sheet!C20)</f>
        <v/>
      </c>
      <c r="D20" s="17" t="str">
        <f>IF($A20="","",Entry_sheet!D20)</f>
        <v/>
      </c>
      <c r="E20" s="17" t="str">
        <f>IF($A20="","",Entry_sheet!E20)</f>
        <v/>
      </c>
      <c r="F20" s="17" t="str">
        <f>IF($A20="","",Entry_sheet!F20)</f>
        <v/>
      </c>
      <c r="G20" s="17" t="str">
        <f>IF($A20="","",Entry_sheet!G20)</f>
        <v/>
      </c>
      <c r="H20" s="17" t="str">
        <f>IF($A20="","",Entry_sheet!H20)</f>
        <v/>
      </c>
      <c r="I20" s="17" t="str">
        <f>IF($A20="","",Entry_sheet!I20)</f>
        <v/>
      </c>
      <c r="J20" s="17" t="str">
        <f>IF($A20="","",Entry_sheet!J20)</f>
        <v/>
      </c>
      <c r="K20" s="17" t="str">
        <f>IF($A20="","",Entry_sheet!K20)</f>
        <v/>
      </c>
      <c r="L20" s="17" t="str">
        <f>IF($A20="","",Entry_sheet!L20)</f>
        <v/>
      </c>
      <c r="M20" s="17" t="str">
        <f>IF($A20="","",Entry_sheet!M20)</f>
        <v/>
      </c>
      <c r="N20" s="17" t="str">
        <f>IF($A20="","",Entry_sheet!N20)</f>
        <v/>
      </c>
      <c r="O20" s="17" t="str">
        <f>IF($A20="","",Entry_sheet!O20)</f>
        <v/>
      </c>
      <c r="P20" s="17" t="str">
        <f>IF($A20="","",Entry_sheet!P20)</f>
        <v/>
      </c>
      <c r="Q20" s="17" t="str">
        <f>IF($A20="","",Entry_sheet!Q20)</f>
        <v/>
      </c>
      <c r="R20" s="17" t="str">
        <f>IF($A20="","",Entry_sheet!R20)</f>
        <v/>
      </c>
      <c r="S20" s="17" t="str">
        <f>IF($A20="","",Entry_sheet!S20)</f>
        <v/>
      </c>
      <c r="T20" s="17" t="str">
        <f>IF($A20="","",Entry_sheet!T20)</f>
        <v/>
      </c>
      <c r="U20" s="17" t="str">
        <f>IF($A20="","",Entry_sheet!U20)</f>
        <v/>
      </c>
      <c r="V20" s="17" t="str">
        <f>IF($A20="","",Entry_sheet!V20)</f>
        <v/>
      </c>
      <c r="W20" s="17" t="str">
        <f>IF($A20="","",Entry_sheet!W20)</f>
        <v/>
      </c>
      <c r="X20" s="17" t="str">
        <f>IF($A20="","",Entry_sheet!X20)</f>
        <v/>
      </c>
      <c r="Y20" s="17" t="str">
        <f>IF($A20="","",Entry_sheet!Y20)</f>
        <v/>
      </c>
      <c r="Z20" s="17" t="str">
        <f>IF($A20="","",Entry_sheet!Z20)</f>
        <v/>
      </c>
      <c r="AA20" s="17" t="str">
        <f>IF($A20="","",Entry_sheet!AA20)</f>
        <v/>
      </c>
      <c r="AB20" s="17" t="str">
        <f>IF($A20="","",Entry_sheet!AB20)</f>
        <v/>
      </c>
      <c r="AC20" s="17" t="str">
        <f>IF($A20="","",Entry_sheet!AC20)</f>
        <v/>
      </c>
      <c r="AD20" s="17" t="str">
        <f>IF($A20="","",Entry_sheet!AD20)</f>
        <v/>
      </c>
      <c r="AE20" s="17" t="str">
        <f>IF($A20="","",Entry_sheet!AE20)</f>
        <v/>
      </c>
      <c r="AF20" s="17" t="str">
        <f>IF($A20="","",Entry_sheet!AF20)</f>
        <v/>
      </c>
      <c r="AG20" s="17" t="str">
        <f>IF($A20="","",Entry_sheet!AG20)</f>
        <v/>
      </c>
      <c r="AH20" s="17" t="str">
        <f>IF($A20="","",Entry_sheet!AH20)</f>
        <v/>
      </c>
      <c r="AI20" s="17" t="str">
        <f>IF($A20="","",Entry_sheet!AI20)</f>
        <v/>
      </c>
      <c r="AJ20" s="17" t="str">
        <f>IF($A20="","",Entry_sheet!AJ20)</f>
        <v/>
      </c>
      <c r="AK20" s="17" t="str">
        <f>IF($A20="","",Entry_sheet!AK20)</f>
        <v/>
      </c>
      <c r="AL20" s="17" t="str">
        <f>IF($A20="","",Entry_sheet!AL20)</f>
        <v/>
      </c>
      <c r="AM20" s="17" t="str">
        <f>IF($A20="","",Entry_sheet!AM20)</f>
        <v/>
      </c>
      <c r="AN20" s="17" t="str">
        <f>IF($A20="","",Entry_sheet!AN20)</f>
        <v/>
      </c>
      <c r="AO20" s="17" t="str">
        <f>IF($A20="","",Entry_sheet!AO20)</f>
        <v/>
      </c>
      <c r="AP20" s="17" t="str">
        <f>IF($A20="","",Entry_sheet!AP20)</f>
        <v/>
      </c>
      <c r="AQ20" s="17" t="str">
        <f>IF($A20="","",Entry_sheet!AQ20)</f>
        <v/>
      </c>
      <c r="AR20" s="26" t="str">
        <f>IF($A20="","",IF(Entry_sheet!AR20=1,1,IF(Entry_sheet!AR20=0,IF(SUM(Entry_sheet!#REF!)&gt;0,1,0),IF(SUM(Entry_sheet!#REF!)&gt;0,1,"NA"))))</f>
        <v/>
      </c>
      <c r="AS20" s="26" t="str">
        <f>IF($A20="","",IF(Entry_sheet!AS20=1,0,IF(Entry_sheet!AS20=0,1,"NA")))</f>
        <v/>
      </c>
      <c r="AT20" s="26" t="str">
        <f>IF($A20="","",IF(Entry_sheet!AT20=1,0,IF(Entry_sheet!AT20=0,1,"NA")))</f>
        <v/>
      </c>
      <c r="AU20" s="26" t="str">
        <f>IF($A20="","",IF(Entry_sheet!AU20=1,0,IF(Entry_sheet!AU20=0,1,"NA")))</f>
        <v/>
      </c>
      <c r="AV20" s="17" t="str">
        <f>IF($A20="","",Entry_sheet!AV20)</f>
        <v/>
      </c>
      <c r="AW20" s="17" t="str">
        <f>IF($A20="","",Entry_sheet!AW20)</f>
        <v/>
      </c>
      <c r="AX20" s="17" t="str">
        <f>IF($A20="","",Entry_sheet!AX20)</f>
        <v/>
      </c>
      <c r="AY20" s="17" t="str">
        <f>IF($A20="","",Entry_sheet!AY20)</f>
        <v/>
      </c>
      <c r="AZ20" s="17" t="str">
        <f>IF($A20="","",Entry_sheet!AZ20)</f>
        <v/>
      </c>
      <c r="BA20" s="26" t="str">
        <f>IF($A20="","",IF(Entry_sheet!BA20=1,0,IF(Entry_sheet!BA20=0,1,"NA")))</f>
        <v/>
      </c>
      <c r="BB20" s="26" t="str">
        <f>IF($A20="","",IF(Entry_sheet!BB20=1,0,IF(Entry_sheet!BB20=0,1,"NA")))</f>
        <v/>
      </c>
      <c r="BC20" t="str">
        <f t="shared" si="3"/>
        <v/>
      </c>
      <c r="BD20" t="str">
        <f>IF($A20="","",SUM(Entry_sheet!$C20:$BB20))</f>
        <v/>
      </c>
      <c r="BE20" t="str">
        <f>IF($A20="","",SUM(Entry_sheet!AR20,Entry_sheet!AS20,Entry_sheet!AT20,Entry_sheet!AU20,Entry_sheet!BA20,Entry_sheet!BB20))</f>
        <v/>
      </c>
      <c r="BF20" t="str">
        <f t="shared" si="4"/>
        <v/>
      </c>
      <c r="BH20" t="str">
        <f t="shared" si="2"/>
        <v/>
      </c>
    </row>
    <row r="21" spans="1:60">
      <c r="A21" t="str">
        <f>IF(Entry_sheet!A21="","",Entry_sheet!A21)</f>
        <v/>
      </c>
      <c r="B21" t="str">
        <f>IF(A21="","",Entry_sheet!B21)</f>
        <v/>
      </c>
      <c r="C21" s="17" t="str">
        <f>IF($A21="","",Entry_sheet!C21)</f>
        <v/>
      </c>
      <c r="D21" s="17" t="str">
        <f>IF($A21="","",Entry_sheet!D21)</f>
        <v/>
      </c>
      <c r="E21" s="17" t="str">
        <f>IF($A21="","",Entry_sheet!E21)</f>
        <v/>
      </c>
      <c r="F21" s="17" t="str">
        <f>IF($A21="","",Entry_sheet!F21)</f>
        <v/>
      </c>
      <c r="G21" s="17" t="str">
        <f>IF($A21="","",Entry_sheet!G21)</f>
        <v/>
      </c>
      <c r="H21" s="17" t="str">
        <f>IF($A21="","",Entry_sheet!H21)</f>
        <v/>
      </c>
      <c r="I21" s="17" t="str">
        <f>IF($A21="","",Entry_sheet!I21)</f>
        <v/>
      </c>
      <c r="J21" s="17" t="str">
        <f>IF($A21="","",Entry_sheet!J21)</f>
        <v/>
      </c>
      <c r="K21" s="17" t="str">
        <f>IF($A21="","",Entry_sheet!K21)</f>
        <v/>
      </c>
      <c r="L21" s="17" t="str">
        <f>IF($A21="","",Entry_sheet!L21)</f>
        <v/>
      </c>
      <c r="M21" s="17" t="str">
        <f>IF($A21="","",Entry_sheet!M21)</f>
        <v/>
      </c>
      <c r="N21" s="17" t="str">
        <f>IF($A21="","",Entry_sheet!N21)</f>
        <v/>
      </c>
      <c r="O21" s="17" t="str">
        <f>IF($A21="","",Entry_sheet!O21)</f>
        <v/>
      </c>
      <c r="P21" s="17" t="str">
        <f>IF($A21="","",Entry_sheet!P21)</f>
        <v/>
      </c>
      <c r="Q21" s="17" t="str">
        <f>IF($A21="","",Entry_sheet!Q21)</f>
        <v/>
      </c>
      <c r="R21" s="17" t="str">
        <f>IF($A21="","",Entry_sheet!R21)</f>
        <v/>
      </c>
      <c r="S21" s="17" t="str">
        <f>IF($A21="","",Entry_sheet!S21)</f>
        <v/>
      </c>
      <c r="T21" s="17" t="str">
        <f>IF($A21="","",Entry_sheet!T21)</f>
        <v/>
      </c>
      <c r="U21" s="17" t="str">
        <f>IF($A21="","",Entry_sheet!U21)</f>
        <v/>
      </c>
      <c r="V21" s="17" t="str">
        <f>IF($A21="","",Entry_sheet!V21)</f>
        <v/>
      </c>
      <c r="W21" s="17" t="str">
        <f>IF($A21="","",Entry_sheet!W21)</f>
        <v/>
      </c>
      <c r="X21" s="17" t="str">
        <f>IF($A21="","",Entry_sheet!X21)</f>
        <v/>
      </c>
      <c r="Y21" s="17" t="str">
        <f>IF($A21="","",Entry_sheet!Y21)</f>
        <v/>
      </c>
      <c r="Z21" s="17" t="str">
        <f>IF($A21="","",Entry_sheet!Z21)</f>
        <v/>
      </c>
      <c r="AA21" s="17" t="str">
        <f>IF($A21="","",Entry_sheet!AA21)</f>
        <v/>
      </c>
      <c r="AB21" s="17" t="str">
        <f>IF($A21="","",Entry_sheet!AB21)</f>
        <v/>
      </c>
      <c r="AC21" s="17" t="str">
        <f>IF($A21="","",Entry_sheet!AC21)</f>
        <v/>
      </c>
      <c r="AD21" s="17" t="str">
        <f>IF($A21="","",Entry_sheet!AD21)</f>
        <v/>
      </c>
      <c r="AE21" s="17" t="str">
        <f>IF($A21="","",Entry_sheet!AE21)</f>
        <v/>
      </c>
      <c r="AF21" s="17" t="str">
        <f>IF($A21="","",Entry_sheet!AF21)</f>
        <v/>
      </c>
      <c r="AG21" s="17" t="str">
        <f>IF($A21="","",Entry_sheet!AG21)</f>
        <v/>
      </c>
      <c r="AH21" s="17" t="str">
        <f>IF($A21="","",Entry_sheet!AH21)</f>
        <v/>
      </c>
      <c r="AI21" s="17" t="str">
        <f>IF($A21="","",Entry_sheet!AI21)</f>
        <v/>
      </c>
      <c r="AJ21" s="17" t="str">
        <f>IF($A21="","",Entry_sheet!AJ21)</f>
        <v/>
      </c>
      <c r="AK21" s="17" t="str">
        <f>IF($A21="","",Entry_sheet!AK21)</f>
        <v/>
      </c>
      <c r="AL21" s="17" t="str">
        <f>IF($A21="","",Entry_sheet!AL21)</f>
        <v/>
      </c>
      <c r="AM21" s="17" t="str">
        <f>IF($A21="","",Entry_sheet!AM21)</f>
        <v/>
      </c>
      <c r="AN21" s="17" t="str">
        <f>IF($A21="","",Entry_sheet!AN21)</f>
        <v/>
      </c>
      <c r="AO21" s="17" t="str">
        <f>IF($A21="","",Entry_sheet!AO21)</f>
        <v/>
      </c>
      <c r="AP21" s="17" t="str">
        <f>IF($A21="","",Entry_sheet!AP21)</f>
        <v/>
      </c>
      <c r="AQ21" s="17" t="str">
        <f>IF($A21="","",Entry_sheet!AQ21)</f>
        <v/>
      </c>
      <c r="AR21" s="26" t="str">
        <f>IF($A21="","",IF(Entry_sheet!AR21=1,1,IF(Entry_sheet!AR21=0,IF(SUM(Entry_sheet!#REF!)&gt;0,1,0),IF(SUM(Entry_sheet!#REF!)&gt;0,1,"NA"))))</f>
        <v/>
      </c>
      <c r="AS21" s="26" t="str">
        <f>IF($A21="","",IF(Entry_sheet!AS21=1,0,IF(Entry_sheet!AS21=0,1,"NA")))</f>
        <v/>
      </c>
      <c r="AT21" s="26" t="str">
        <f>IF($A21="","",IF(Entry_sheet!AT21=1,0,IF(Entry_sheet!AT21=0,1,"NA")))</f>
        <v/>
      </c>
      <c r="AU21" s="26" t="str">
        <f>IF($A21="","",IF(Entry_sheet!AU21=1,0,IF(Entry_sheet!AU21=0,1,"NA")))</f>
        <v/>
      </c>
      <c r="AV21" s="17" t="str">
        <f>IF($A21="","",Entry_sheet!AV21)</f>
        <v/>
      </c>
      <c r="AW21" s="17" t="str">
        <f>IF($A21="","",Entry_sheet!AW21)</f>
        <v/>
      </c>
      <c r="AX21" s="17" t="str">
        <f>IF($A21="","",Entry_sheet!AX21)</f>
        <v/>
      </c>
      <c r="AY21" s="17" t="str">
        <f>IF($A21="","",Entry_sheet!AY21)</f>
        <v/>
      </c>
      <c r="AZ21" s="17" t="str">
        <f>IF($A21="","",Entry_sheet!AZ21)</f>
        <v/>
      </c>
      <c r="BA21" s="26" t="str">
        <f>IF($A21="","",IF(Entry_sheet!BA21=1,0,IF(Entry_sheet!BA21=0,1,"NA")))</f>
        <v/>
      </c>
      <c r="BB21" s="26" t="str">
        <f>IF($A21="","",IF(Entry_sheet!BB21=1,0,IF(Entry_sheet!BB21=0,1,"NA")))</f>
        <v/>
      </c>
      <c r="BC21" t="str">
        <f t="shared" ref="BC21" si="5">IF($A21="","",IF(BD21=0,0,IF(BD21=87,IF(BE21=0,0,2),2)))</f>
        <v/>
      </c>
      <c r="BD21" t="str">
        <f>IF($A21="","",SUM(Entry_sheet!$C21:$BB21))</f>
        <v/>
      </c>
      <c r="BE21" t="str">
        <f>IF($A21="","",SUM(Entry_sheet!AR21,Entry_sheet!AS21,Entry_sheet!AT21,Entry_sheet!AU21,Entry_sheet!BA21,Entry_sheet!BB21))</f>
        <v/>
      </c>
      <c r="BF21" t="str">
        <f t="shared" ref="BF21" si="6">IF($A21="","",BD21-BE21)</f>
        <v/>
      </c>
      <c r="BH21" t="str">
        <f t="shared" si="2"/>
        <v/>
      </c>
    </row>
    <row r="22" spans="1:60">
      <c r="AR22"/>
      <c r="AS22"/>
      <c r="AT22"/>
      <c r="AU22"/>
      <c r="BA22"/>
      <c r="BB22"/>
    </row>
    <row r="23" spans="1:60">
      <c r="AR23"/>
      <c r="AS23"/>
      <c r="AT23"/>
      <c r="AU23"/>
      <c r="BA23"/>
      <c r="BB23"/>
    </row>
    <row r="24" spans="1:60">
      <c r="AR24"/>
      <c r="AS24"/>
      <c r="AT24"/>
      <c r="AU24"/>
      <c r="BA24"/>
      <c r="BB24"/>
    </row>
    <row r="25" spans="1:60">
      <c r="AR25"/>
      <c r="AS25"/>
      <c r="AT25"/>
      <c r="AU25"/>
      <c r="BA25"/>
      <c r="BB25"/>
    </row>
    <row r="26" spans="1:60">
      <c r="AR26"/>
      <c r="AS26"/>
      <c r="AT26"/>
      <c r="AU26"/>
      <c r="BA26"/>
      <c r="BB26"/>
    </row>
    <row r="27" spans="1:60">
      <c r="AR27"/>
      <c r="AS27"/>
      <c r="AT27"/>
      <c r="AU27"/>
      <c r="BA27"/>
      <c r="BB27"/>
    </row>
    <row r="28" spans="1:60">
      <c r="AR28"/>
      <c r="AS28"/>
      <c r="AT28"/>
      <c r="AU28"/>
      <c r="BA28"/>
      <c r="BB28"/>
    </row>
    <row r="29" spans="1:60">
      <c r="AR29"/>
      <c r="AS29"/>
      <c r="AT29"/>
      <c r="AU29"/>
      <c r="BA29"/>
      <c r="BB29"/>
    </row>
    <row r="30" spans="1:60">
      <c r="AR30"/>
      <c r="AS30"/>
      <c r="AT30"/>
      <c r="AU30"/>
      <c r="BA30"/>
      <c r="BB30"/>
    </row>
    <row r="31" spans="1:60">
      <c r="AR31"/>
      <c r="AS31"/>
      <c r="AT31"/>
      <c r="AU31"/>
      <c r="BA31"/>
      <c r="BB31"/>
    </row>
    <row r="32" spans="1:60">
      <c r="AR32"/>
      <c r="AS32"/>
      <c r="AT32"/>
      <c r="AU32"/>
      <c r="BA32"/>
      <c r="BB32"/>
    </row>
    <row r="33" spans="44:54">
      <c r="AR33"/>
      <c r="AS33"/>
      <c r="AT33"/>
      <c r="AU33"/>
      <c r="BA33"/>
      <c r="BB33"/>
    </row>
    <row r="34" spans="44:54">
      <c r="AR34"/>
      <c r="AS34"/>
      <c r="AT34"/>
      <c r="AU34"/>
      <c r="BA34"/>
      <c r="BB34"/>
    </row>
    <row r="35" spans="44:54">
      <c r="AR35"/>
      <c r="AS35"/>
      <c r="AT35"/>
      <c r="AU35"/>
      <c r="BA35"/>
      <c r="BB35"/>
    </row>
    <row r="36" spans="44:54">
      <c r="AR36"/>
      <c r="AS36"/>
      <c r="AT36"/>
      <c r="AU36"/>
      <c r="BA36"/>
      <c r="BB36"/>
    </row>
    <row r="37" spans="44:54">
      <c r="AR37"/>
      <c r="AS37"/>
      <c r="AT37"/>
      <c r="AU37"/>
      <c r="BA37"/>
      <c r="BB37"/>
    </row>
    <row r="38" spans="44:54">
      <c r="AR38"/>
      <c r="AS38"/>
      <c r="AT38"/>
      <c r="AU38"/>
      <c r="BA38"/>
      <c r="BB38"/>
    </row>
    <row r="39" spans="44:54">
      <c r="AR39"/>
      <c r="AS39"/>
      <c r="AT39"/>
      <c r="AU39"/>
      <c r="BA39"/>
      <c r="BB39"/>
    </row>
    <row r="40" spans="44:54">
      <c r="AR40"/>
      <c r="AS40"/>
      <c r="AT40"/>
      <c r="AU40"/>
      <c r="BA40"/>
      <c r="BB40"/>
    </row>
    <row r="41" spans="44:54">
      <c r="AR41"/>
      <c r="AS41"/>
      <c r="AT41"/>
      <c r="AU41"/>
      <c r="BA41"/>
      <c r="BB41"/>
    </row>
    <row r="42" spans="44:54">
      <c r="AR42"/>
      <c r="AS42"/>
      <c r="AT42"/>
      <c r="AU42"/>
      <c r="BA42"/>
      <c r="BB42"/>
    </row>
    <row r="43" spans="44:54">
      <c r="AR43"/>
      <c r="AS43"/>
      <c r="AT43"/>
      <c r="AU43"/>
      <c r="BA43"/>
      <c r="BB43"/>
    </row>
    <row r="44" spans="44:54">
      <c r="AR44"/>
      <c r="AS44"/>
      <c r="AT44"/>
      <c r="AU44"/>
      <c r="BA44"/>
      <c r="BB44"/>
    </row>
    <row r="45" spans="44:54">
      <c r="AR45"/>
      <c r="AS45"/>
      <c r="AT45"/>
      <c r="AU45"/>
      <c r="BA45"/>
      <c r="BB45"/>
    </row>
    <row r="46" spans="44:54">
      <c r="AR46"/>
      <c r="AS46"/>
      <c r="AT46"/>
      <c r="AU46"/>
      <c r="BA46"/>
      <c r="BB46"/>
    </row>
    <row r="47" spans="44:54">
      <c r="AR47"/>
      <c r="AS47"/>
      <c r="AT47"/>
      <c r="AU47"/>
      <c r="BA47"/>
      <c r="BB47"/>
    </row>
    <row r="48" spans="44:54">
      <c r="AR48"/>
      <c r="AS48"/>
      <c r="AT48"/>
      <c r="AU48"/>
      <c r="BA48"/>
      <c r="BB48"/>
    </row>
    <row r="49" spans="44:54">
      <c r="AR49"/>
      <c r="AS49"/>
      <c r="AT49"/>
      <c r="AU49"/>
      <c r="BA49"/>
      <c r="BB49"/>
    </row>
    <row r="50" spans="44:54">
      <c r="AR50"/>
      <c r="AS50"/>
      <c r="AT50"/>
      <c r="AU50"/>
      <c r="BA50"/>
      <c r="BB50"/>
    </row>
    <row r="51" spans="44:54">
      <c r="AR51"/>
      <c r="AS51"/>
      <c r="AT51"/>
      <c r="AU51"/>
      <c r="BA51"/>
      <c r="BB51"/>
    </row>
    <row r="52" spans="44:54">
      <c r="AR52"/>
      <c r="AS52"/>
      <c r="AT52"/>
      <c r="AU52"/>
      <c r="BA52"/>
      <c r="BB52"/>
    </row>
    <row r="53" spans="44:54">
      <c r="AR53"/>
      <c r="AS53"/>
      <c r="AT53"/>
      <c r="AU53"/>
      <c r="BA53"/>
      <c r="BB53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D1266"/>
  <sheetViews>
    <sheetView showRuler="0" zoomScale="150" workbookViewId="0">
      <pane xSplit="2" ySplit="2" topLeftCell="L3" activePane="bottomRight" state="frozenSplit"/>
      <selection pane="topRight" activeCell="C1" sqref="C1"/>
      <selection pane="bottomLeft" activeCell="A3" sqref="A3"/>
      <selection pane="bottomRight" activeCell="M3" sqref="M3:N22"/>
    </sheetView>
  </sheetViews>
  <sheetFormatPr baseColWidth="10" defaultColWidth="15.42578125" defaultRowHeight="13"/>
  <cols>
    <col min="1" max="14" width="15.42578125" style="7"/>
    <col min="57" max="16384" width="15.42578125" style="7"/>
  </cols>
  <sheetData>
    <row r="2" spans="1:25">
      <c r="A2" s="7" t="str">
        <f>correction_sheet!A1</f>
        <v>Username</v>
      </c>
      <c r="B2" s="7" t="str">
        <f>correction_sheet!B1</f>
        <v>Age</v>
      </c>
      <c r="C2" s="4" t="s">
        <v>198</v>
      </c>
      <c r="D2" s="4" t="s">
        <v>189</v>
      </c>
      <c r="E2" s="4" t="s">
        <v>190</v>
      </c>
      <c r="F2" s="4" t="s">
        <v>191</v>
      </c>
      <c r="G2" s="4" t="s">
        <v>192</v>
      </c>
      <c r="H2" s="4" t="s">
        <v>193</v>
      </c>
      <c r="I2" s="4" t="s">
        <v>194</v>
      </c>
      <c r="J2" s="4" t="s">
        <v>195</v>
      </c>
      <c r="K2" s="4" t="s">
        <v>196</v>
      </c>
      <c r="L2" s="4" t="s">
        <v>197</v>
      </c>
      <c r="M2" s="16" t="s">
        <v>68</v>
      </c>
      <c r="N2" s="16" t="s">
        <v>67</v>
      </c>
      <c r="O2" s="4" t="s">
        <v>208</v>
      </c>
      <c r="P2" s="4" t="s">
        <v>199</v>
      </c>
      <c r="Q2" s="4" t="s">
        <v>200</v>
      </c>
      <c r="R2" s="4" t="s">
        <v>201</v>
      </c>
      <c r="S2" s="4" t="s">
        <v>202</v>
      </c>
      <c r="T2" s="4" t="s">
        <v>203</v>
      </c>
      <c r="U2" s="4" t="s">
        <v>204</v>
      </c>
      <c r="V2" s="4" t="s">
        <v>205</v>
      </c>
      <c r="W2" s="4" t="s">
        <v>206</v>
      </c>
      <c r="X2" s="4" t="s">
        <v>207</v>
      </c>
      <c r="Y2" s="4" t="s">
        <v>96</v>
      </c>
    </row>
    <row r="3" spans="1:25">
      <c r="A3" s="7" t="str">
        <f>IF(correction_sheet!$A2="","",correction_sheet!$A2)</f>
        <v>RB00008</v>
      </c>
      <c r="B3" s="7">
        <f>IF(correction_sheet!$B2="","",correction_sheet!$B2)</f>
        <v>19</v>
      </c>
      <c r="C3" s="4">
        <f>IF(correction_sheet!$BC2=0,"NA",IF(correction_sheet!$A2="","",IF(COUNT(correction_sheet!U2,correction_sheet!V2,correction_sheet!N2,correction_sheet!O2,correction_sheet!P2,correction_sheet!AL2,correction_sheet!AM2)&lt;5,"NA",VLOOKUP(SUM(correction_sheet!U2,correction_sheet!V2,correction_sheet!N2,correction_sheet!O2,correction_sheet!P2,correction_sheet!AL2,correction_sheet!AM2),Reference_sheet!$B$2:$D$11,3,FALSE))))</f>
        <v>2</v>
      </c>
      <c r="D3" s="4">
        <f>IF(correction_sheet!$BC2=0,"NA",IF(correction_sheet!$A2="","",IF(COUNT( correction_sheet!C2, correction_sheet!D2, correction_sheet!E2, correction_sheet!F2)&lt;3,"NA",VLOOKUP(SUM(  correction_sheet!C2, correction_sheet!D2,correction_sheet!E2, correction_sheet!F2),Reference_sheet!$B$14:$D$18,3,FALSE))))</f>
        <v>8</v>
      </c>
      <c r="E3" s="4">
        <f>IF(correction_sheet!$BH2=0,"NA",IF(correction_sheet!$A2="","",IF(COUNT( correction_sheet!G2, correction_sheet!AP2, correction_sheet!AQ2, correction_sheet!AX2,correction_sheet!AZ2,correction_sheet!AY2)&lt;4,"NA",VLOOKUP(SUM( correction_sheet!G2, correction_sheet!AP2, correction_sheet!AQ2, correction_sheet!AX2,correction_sheet!AZ2,correction_sheet!AY2),Reference_sheet!$B$23:$D$28,3,FALSE))))</f>
        <v>8</v>
      </c>
      <c r="F3" s="4">
        <f>IF(correction_sheet!$BC2=0,"NA",IF(correction_sheet!$A2="","",IF(COUNT( correction_sheet!H2, correction_sheet!I2, correction_sheet!K2, correction_sheet!L2, correction_sheet!M2,correction_sheet!J2)&lt;4,"NA",VLOOKUP(SUM(correction_sheet!H2, correction_sheet!I2, correction_sheet!K2, correction_sheet!L2, correction_sheet!M2,correction_sheet!J2),Reference_sheet!$B$32:$D$38,3,FALSE))))</f>
        <v>2</v>
      </c>
      <c r="G3" s="4">
        <f>IF(correction_sheet!$BH2=0,"NA",IF(correction_sheet!$A2="","",IF(COUNT(correction_sheet!W2,correction_sheet!X2,correction_sheet!Y2,correction_sheet!Z2,correction_sheet!AA2)&lt;3,"NA",VLOOKUP(SUM(correction_sheet!W2,correction_sheet!X2,correction_sheet!Y2,correction_sheet!Z2,correction_sheet!AA2),Reference_sheet!$B$41:$D$46,3,FALSE))))</f>
        <v>0</v>
      </c>
      <c r="H3" s="4">
        <f>IF(correction_sheet!$BH2=0,"NA",IF(correction_sheet!$A2="","",IF(COUNT(correction_sheet!Q2,correction_sheet!R2,correction_sheet!S2,correction_sheet!T2)&lt;2,"NA",VLOOKUP(SUM(correction_sheet!Q2,correction_sheet!R2,correction_sheet!S2,correction_sheet!T2),Reference_sheet!$B$50:$D$55,3,FALSE))))</f>
        <v>0</v>
      </c>
      <c r="I3" s="4">
        <f>IF(correction_sheet!$BH2=0,"NA",IF(correction_sheet!$A2="","",IF(COUNT(correction_sheet!AB2,correction_sheet!AC2,correction_sheet!AD2,correction_sheet!AE2,correction_sheet!AF2)&lt;4,"NA",VLOOKUP(SUM(correction_sheet!AB2,correction_sheet!AC2,correction_sheet!AD2,correction_sheet!AE2,correction_sheet!AF2),Reference_sheet!$B$59:$D$64,3,FALSE))))</f>
        <v>0</v>
      </c>
      <c r="J3" s="4">
        <f>IF(correction_sheet!$BH2=0,"NA",IF(correction_sheet!$A2="","",IF(COUNT(correction_sheet!AI2,correction_sheet!AG2,correction_sheet!AH2,correction_sheet!AJ2,correction_sheet!AK2)&lt;4,"NA",VLOOKUP(SUM(correction_sheet!AI2,correction_sheet!AG2,correction_sheet!AH2,correction_sheet!AJ2,correction_sheet!AK2),Reference_sheet!$B$67:$D$72,3,FALSE))))</f>
        <v>0</v>
      </c>
      <c r="K3" s="4">
        <f>IF(correction_sheet!$BH2&lt;2,"NA",IF(correction_sheet!$A2="","",IF(COUNT(correction_sheet!AN2,correction_sheet!AO2,correction_sheet!AR2,correction_sheet!AS2,correction_sheet!BB2)&lt;4,"NA",VLOOKUP((SUM(correction_sheet!AN2,correction_sheet!AO2,correction_sheet!AR2,correction_sheet!AS2,correction_sheet!BB2)),Reference_sheet!$B$77:$D$87,3,FALSE))))</f>
        <v>2</v>
      </c>
      <c r="L3" s="4">
        <f>IF(correction_sheet!$BH2&lt;2,"NA",IF(correction_sheet!$A2="","",IF(COUNT(correction_sheet!AT2,correction_sheet!AU2,correction_sheet!AV2,correction_sheet!AW2,correction_sheet!BA2)&lt;4,"NA",VLOOKUP((SUM(correction_sheet!AT2,correction_sheet!AU2,correction_sheet!AV2,correction_sheet!AW2,correction_sheet!BA2)),Reference_sheet!$B$91:$D$96,3,FALSE))))</f>
        <v>2</v>
      </c>
      <c r="M3" s="16">
        <f>IF(correction_sheet!$A2="","",IF(COUNT(C3,D3,E3,F3,G3,H3,I3,J3,K3,L3)&lt;8,"NA",SUM(IF(C3&gt;=Reference_sheet!$H$2,1,0),IF(D3&gt;=Reference_sheet!$I$2,1,0),IF(E3&gt;=Reference_sheet!$J$2,1,0),IF(F3&gt;=Reference_sheet!$K$2,1,0),IF(G3&gt;=Reference_sheet!$L$2,1,0),IF(H3&gt;=Reference_sheet!$M$2,1,0),IF(I3&gt;=Reference_sheet!$N$2,1,0),IF(J3&gt;=Reference_sheet!$O$2,1,0),IF(K3&gt;=Reference_sheet!$P$2,1,0),IF(L3&gt;=Reference_sheet!$Q$2,1,0))-COUNTIF(C3,"NA")-COUNTIF(D3,"NA")-COUNTIF(E3,"NA")-COUNTIF(F3,"NA")-COUNTIF(G3,"NA")-COUNTIF(H3,"NA")-COUNTIF(I3,"NA")-COUNTIF(J3,"NA")-COUNTIF(K3,"NA")-COUNTIF(L3,"NA")))</f>
        <v>2</v>
      </c>
      <c r="N3" s="16">
        <f>IF(correction_sheet!$A2="","",IF(COUNT(C3,D3,E3,F3,G3,H3,I3,J3,K3,L3)&lt;8,"NA",INT(0.5+SUM(C3,D3,E3,F3,G3,H3,I3,J3,K3,L3))))</f>
        <v>24</v>
      </c>
      <c r="O3" s="4">
        <f>IF(correction_sheet!$A2="","",IF(C3&gt;=Reference_sheet!$H$2,1,0))</f>
        <v>0</v>
      </c>
      <c r="P3" s="4">
        <f>IF(correction_sheet!$A2="","",IF(D3&gt;=Reference_sheet!$I$2,1,0))</f>
        <v>1</v>
      </c>
      <c r="Q3" s="4">
        <f>IF(correction_sheet!$A2="","",IF(E3&gt;=Reference_sheet!$J$2,1,0))</f>
        <v>1</v>
      </c>
      <c r="R3" s="4">
        <f>IF(correction_sheet!$A2="","",IF(F3&gt;=Reference_sheet!$K$2,1,0))</f>
        <v>0</v>
      </c>
      <c r="S3" s="4">
        <f>IF(correction_sheet!$A2="","",IF(G3&gt;=Reference_sheet!$L$2,1,0))</f>
        <v>0</v>
      </c>
      <c r="T3" s="4">
        <f>IF(correction_sheet!$A2="","",IF(H3&gt;=Reference_sheet!$M$2,1,0))</f>
        <v>0</v>
      </c>
      <c r="U3" s="4">
        <f>IF(correction_sheet!$A2="","",IF(I3&gt;=Reference_sheet!$N$2,1,0))</f>
        <v>0</v>
      </c>
      <c r="V3" s="4">
        <f>IF(correction_sheet!$A2="","",IF(J3&gt;=Reference_sheet!$O$2,1,0))</f>
        <v>0</v>
      </c>
      <c r="W3" s="4">
        <f>IF(correction_sheet!$A2="","",IF(K3&gt;=Reference_sheet!$P$2,1,0))</f>
        <v>0</v>
      </c>
      <c r="X3" s="4">
        <f>IF(correction_sheet!$A2="","",IF(L3&gt;=Reference_sheet!$Q$2,1,0))</f>
        <v>0</v>
      </c>
      <c r="Y3" s="4">
        <f>IF($A3="","",SUM(IF(MAX(correction_sheet!N2:P2)&gt;0,O3,0),P3:T3,W3:X3))</f>
        <v>2</v>
      </c>
    </row>
    <row r="4" spans="1:25">
      <c r="A4" s="7" t="str">
        <f>IF(correction_sheet!$A3="","",correction_sheet!$A3)</f>
        <v>RB00014</v>
      </c>
      <c r="B4" s="7">
        <f>IF(correction_sheet!$B3="","",correction_sheet!$B3)</f>
        <v>19</v>
      </c>
      <c r="C4" s="4">
        <f>IF(correction_sheet!$BC3=0,"NA",IF(correction_sheet!$A3="","",IF(COUNT(correction_sheet!U3,correction_sheet!V3,correction_sheet!N3,correction_sheet!O3,correction_sheet!P3,correction_sheet!AL3,correction_sheet!AM3)&lt;5,"NA",VLOOKUP(SUM(correction_sheet!U3,correction_sheet!V3,correction_sheet!N3,correction_sheet!O3,correction_sheet!P3,correction_sheet!AL3,correction_sheet!AM3),Reference_sheet!$B$2:$D$11,3,FALSE))))</f>
        <v>2</v>
      </c>
      <c r="D4" s="4">
        <f>IF(correction_sheet!$BC3=0,"NA",IF(correction_sheet!$A3="","",IF(COUNT( correction_sheet!C3, correction_sheet!D3, correction_sheet!E3, correction_sheet!F3)&lt;3,"NA",VLOOKUP(SUM(  correction_sheet!C3, correction_sheet!D3,correction_sheet!E3, correction_sheet!F3),Reference_sheet!$B$14:$D$18,3,FALSE))))</f>
        <v>3</v>
      </c>
      <c r="E4" s="4">
        <f>IF(correction_sheet!$BH3=0,"NA",IF(correction_sheet!$A3="","",IF(COUNT( correction_sheet!G3, correction_sheet!AP3, correction_sheet!AQ3, correction_sheet!AX3,correction_sheet!AZ3,correction_sheet!AY3)&lt;4,"NA",VLOOKUP(SUM( correction_sheet!G3, correction_sheet!AP3, correction_sheet!AQ3, correction_sheet!AX3,correction_sheet!AZ3,correction_sheet!AY3),Reference_sheet!$B$23:$D$28,3,FALSE))))</f>
        <v>4</v>
      </c>
      <c r="F4" s="4">
        <f>IF(correction_sheet!$BC3=0,"NA",IF(correction_sheet!$A3="","",IF(COUNT( correction_sheet!H3, correction_sheet!I3, correction_sheet!K3, correction_sheet!L3, correction_sheet!M3,correction_sheet!J3)&lt;4,"NA",VLOOKUP(SUM(correction_sheet!H3, correction_sheet!I3, correction_sheet!K3, correction_sheet!L3, correction_sheet!M3,correction_sheet!J3),Reference_sheet!$B$32:$D$38,3,FALSE))))</f>
        <v>0</v>
      </c>
      <c r="G4" s="4">
        <f>IF(correction_sheet!$BH3=0,"NA",IF(correction_sheet!$A3="","",IF(COUNT(correction_sheet!W3,correction_sheet!X3,correction_sheet!Y3,correction_sheet!Z3,correction_sheet!AA3)&lt;3,"NA",VLOOKUP(SUM(correction_sheet!W3,correction_sheet!X3,correction_sheet!Y3,correction_sheet!Z3,correction_sheet!AA3),Reference_sheet!$B$41:$D$46,3,FALSE))))</f>
        <v>0</v>
      </c>
      <c r="H4" s="4">
        <f>IF(correction_sheet!$BH3=0,"NA",IF(correction_sheet!$A3="","",IF(COUNT(correction_sheet!Q3,correction_sheet!R3,correction_sheet!S3,correction_sheet!T3)&lt;2,"NA",VLOOKUP(SUM(correction_sheet!Q3,correction_sheet!R3,correction_sheet!S3,correction_sheet!T3),Reference_sheet!$B$50:$D$55,3,FALSE))))</f>
        <v>0</v>
      </c>
      <c r="I4" s="4">
        <f>IF(correction_sheet!$BH3=0,"NA",IF(correction_sheet!$A3="","",IF(COUNT(correction_sheet!AB3,correction_sheet!AC3,correction_sheet!AD3,correction_sheet!AE3,correction_sheet!AF3)&lt;4,"NA",VLOOKUP(SUM(correction_sheet!AB3,correction_sheet!AC3,correction_sheet!AD3,correction_sheet!AE3,correction_sheet!AF3),Reference_sheet!$B$59:$D$64,3,FALSE))))</f>
        <v>8</v>
      </c>
      <c r="J4" s="4">
        <f>IF(correction_sheet!$BH3=0,"NA",IF(correction_sheet!$A3="","",IF(COUNT(correction_sheet!AI3,correction_sheet!AG3,correction_sheet!AH3,correction_sheet!AJ3,correction_sheet!AK3)&lt;4,"NA",VLOOKUP(SUM(correction_sheet!AI3,correction_sheet!AG3,correction_sheet!AH3,correction_sheet!AJ3,correction_sheet!AK3),Reference_sheet!$B$67:$D$72,3,FALSE))))</f>
        <v>4</v>
      </c>
      <c r="K4" s="4">
        <f>IF(correction_sheet!$BH3&lt;2,"NA",IF(correction_sheet!$A3="","",IF(COUNT(correction_sheet!AN3,correction_sheet!AO3,correction_sheet!AR3,correction_sheet!AS3,correction_sheet!BB3)&lt;4,"NA",VLOOKUP((SUM(correction_sheet!AN3,correction_sheet!AO3,correction_sheet!AR3,correction_sheet!AS3,correction_sheet!BB3)),Reference_sheet!$B$77:$D$87,3,FALSE))))</f>
        <v>2</v>
      </c>
      <c r="L4" s="4">
        <f>IF(correction_sheet!$BH3&lt;2,"NA",IF(correction_sheet!$A3="","",IF(COUNT(correction_sheet!AT3,correction_sheet!AU3,correction_sheet!AV3,correction_sheet!AW3,correction_sheet!BA3)&lt;4,"NA",VLOOKUP((SUM(correction_sheet!AT3,correction_sheet!AU3,correction_sheet!AV3,correction_sheet!AW3,correction_sheet!BA3)),Reference_sheet!$B$91:$D$96,3,FALSE))))</f>
        <v>0</v>
      </c>
      <c r="M4" s="16">
        <f>IF(correction_sheet!$A3="","",IF(COUNT(C4,D4,E4,F4,G4,H4,I4,J4,K4,L4)&lt;8,"NA",SUM(IF(C4&gt;=Reference_sheet!$H$2,1,0),IF(D4&gt;=Reference_sheet!$I$2,1,0),IF(E4&gt;=Reference_sheet!$J$2,1,0),IF(F4&gt;=Reference_sheet!$K$2,1,0),IF(G4&gt;=Reference_sheet!$L$2,1,0),IF(H4&gt;=Reference_sheet!$M$2,1,0),IF(I4&gt;=Reference_sheet!$N$2,1,0),IF(J4&gt;=Reference_sheet!$O$2,1,0),IF(K4&gt;=Reference_sheet!$P$2,1,0),IF(L4&gt;=Reference_sheet!$Q$2,1,0))-COUNTIF(C4,"NA")-COUNTIF(D4,"NA")-COUNTIF(E4,"NA")-COUNTIF(F4,"NA")-COUNTIF(G4,"NA")-COUNTIF(H4,"NA")-COUNTIF(I4,"NA")-COUNTIF(J4,"NA")-COUNTIF(K4,"NA")-COUNTIF(L4,"NA")))</f>
        <v>2</v>
      </c>
      <c r="N4" s="16">
        <f>IF(correction_sheet!$A3="","",IF(COUNT(C4,D4,E4,F4,G4,H4,I4,J4,K4,L4)&lt;8,"NA",INT(0.5+SUM(C4,D4,E4,F4,G4,H4,I4,J4,K4,L4))))</f>
        <v>23</v>
      </c>
      <c r="O4" s="4">
        <f>IF(correction_sheet!$A3="","",IF(C4&gt;=Reference_sheet!$H$2,1,0))</f>
        <v>0</v>
      </c>
      <c r="P4" s="4">
        <f>IF(correction_sheet!$A3="","",IF(D4&gt;=Reference_sheet!$I$2,1,0))</f>
        <v>0</v>
      </c>
      <c r="Q4" s="4">
        <f>IF(correction_sheet!$A3="","",IF(E4&gt;=Reference_sheet!$J$2,1,0))</f>
        <v>0</v>
      </c>
      <c r="R4" s="4">
        <f>IF(correction_sheet!$A3="","",IF(F4&gt;=Reference_sheet!$K$2,1,0))</f>
        <v>0</v>
      </c>
      <c r="S4" s="4">
        <f>IF(correction_sheet!$A3="","",IF(G4&gt;=Reference_sheet!$L$2,1,0))</f>
        <v>0</v>
      </c>
      <c r="T4" s="4">
        <f>IF(correction_sheet!$A3="","",IF(H4&gt;=Reference_sheet!$M$2,1,0))</f>
        <v>0</v>
      </c>
      <c r="U4" s="4">
        <f>IF(correction_sheet!$A3="","",IF(I4&gt;=Reference_sheet!$N$2,1,0))</f>
        <v>1</v>
      </c>
      <c r="V4" s="4">
        <f>IF(correction_sheet!$A3="","",IF(J4&gt;=Reference_sheet!$O$2,1,0))</f>
        <v>1</v>
      </c>
      <c r="W4" s="4">
        <f>IF(correction_sheet!$A3="","",IF(K4&gt;=Reference_sheet!$P$2,1,0))</f>
        <v>0</v>
      </c>
      <c r="X4" s="4">
        <f>IF(correction_sheet!$A3="","",IF(L4&gt;=Reference_sheet!$Q$2,1,0))</f>
        <v>0</v>
      </c>
      <c r="Y4" s="4">
        <f>IF($A4="","",SUM(IF(MAX(correction_sheet!N3:P3)&gt;0,O4,0),P4:T4,W4:X4))</f>
        <v>0</v>
      </c>
    </row>
    <row r="5" spans="1:25">
      <c r="A5" s="7" t="str">
        <f>IF(correction_sheet!$A4="","",correction_sheet!$A4)</f>
        <v>RB00015</v>
      </c>
      <c r="B5" s="7">
        <f>IF(correction_sheet!$B4="","",correction_sheet!$B4)</f>
        <v>18</v>
      </c>
      <c r="C5" s="4">
        <f>IF(correction_sheet!$BC4=0,"NA",IF(correction_sheet!$A4="","",IF(COUNT(correction_sheet!U4,correction_sheet!V4,correction_sheet!N4,correction_sheet!O4,correction_sheet!P4,correction_sheet!AL4,correction_sheet!AM4)&lt;5,"NA",VLOOKUP(SUM(correction_sheet!U4,correction_sheet!V4,correction_sheet!N4,correction_sheet!O4,correction_sheet!P4,correction_sheet!AL4,correction_sheet!AM4),Reference_sheet!$B$2:$D$11,3,FALSE))))</f>
        <v>0</v>
      </c>
      <c r="D5" s="4">
        <f>IF(correction_sheet!$BC4=0,"NA",IF(correction_sheet!$A4="","",IF(COUNT( correction_sheet!C4, correction_sheet!D4, correction_sheet!E4, correction_sheet!F4)&lt;3,"NA",VLOOKUP(SUM(  correction_sheet!C4, correction_sheet!D4,correction_sheet!E4, correction_sheet!F4),Reference_sheet!$B$14:$D$18,3,FALSE))))</f>
        <v>3</v>
      </c>
      <c r="E5" s="4">
        <f>IF(correction_sheet!$BH4=0,"NA",IF(correction_sheet!$A4="","",IF(COUNT( correction_sheet!G4, correction_sheet!AP4, correction_sheet!AQ4, correction_sheet!AX4,correction_sheet!AZ4,correction_sheet!AY4)&lt;4,"NA",VLOOKUP(SUM( correction_sheet!G4, correction_sheet!AP4, correction_sheet!AQ4, correction_sheet!AX4,correction_sheet!AZ4,correction_sheet!AY4),Reference_sheet!$B$23:$D$28,3,FALSE))))</f>
        <v>4</v>
      </c>
      <c r="F5" s="4">
        <f>IF(correction_sheet!$BC4=0,"NA",IF(correction_sheet!$A4="","",IF(COUNT( correction_sheet!H4, correction_sheet!I4, correction_sheet!K4, correction_sheet!L4, correction_sheet!M4,correction_sheet!J4)&lt;4,"NA",VLOOKUP(SUM(correction_sheet!H4, correction_sheet!I4, correction_sheet!K4, correction_sheet!L4, correction_sheet!M4,correction_sheet!J4),Reference_sheet!$B$32:$D$38,3,FALSE))))</f>
        <v>4</v>
      </c>
      <c r="G5" s="4">
        <f>IF(correction_sheet!$BH4=0,"NA",IF(correction_sheet!$A4="","",IF(COUNT(correction_sheet!W4,correction_sheet!X4,correction_sheet!Y4,correction_sheet!Z4,correction_sheet!AA4)&lt;3,"NA",VLOOKUP(SUM(correction_sheet!W4,correction_sheet!X4,correction_sheet!Y4,correction_sheet!Z4,correction_sheet!AA4),Reference_sheet!$B$41:$D$46,3,FALSE))))</f>
        <v>2</v>
      </c>
      <c r="H5" s="4">
        <f>IF(correction_sheet!$BH4=0,"NA",IF(correction_sheet!$A4="","",IF(COUNT(correction_sheet!Q4,correction_sheet!R4,correction_sheet!S4,correction_sheet!T4)&lt;2,"NA",VLOOKUP(SUM(correction_sheet!Q4,correction_sheet!R4,correction_sheet!S4,correction_sheet!T4),Reference_sheet!$B$50:$D$55,3,FALSE))))</f>
        <v>3</v>
      </c>
      <c r="I5" s="4">
        <f>IF(correction_sheet!$BH4=0,"NA",IF(correction_sheet!$A4="","",IF(COUNT(correction_sheet!AB4,correction_sheet!AC4,correction_sheet!AD4,correction_sheet!AE4,correction_sheet!AF4)&lt;4,"NA",VLOOKUP(SUM(correction_sheet!AB4,correction_sheet!AC4,correction_sheet!AD4,correction_sheet!AE4,correction_sheet!AF4),Reference_sheet!$B$59:$D$64,3,FALSE))))</f>
        <v>10</v>
      </c>
      <c r="J5" s="4">
        <f>IF(correction_sheet!$BH4=0,"NA",IF(correction_sheet!$A4="","",IF(COUNT(correction_sheet!AI4,correction_sheet!AG4,correction_sheet!AH4,correction_sheet!AJ4,correction_sheet!AK4)&lt;4,"NA",VLOOKUP(SUM(correction_sheet!AI4,correction_sheet!AG4,correction_sheet!AH4,correction_sheet!AJ4,correction_sheet!AK4),Reference_sheet!$B$67:$D$72,3,FALSE))))</f>
        <v>4</v>
      </c>
      <c r="K5" s="4">
        <f>IF(correction_sheet!$BH4&lt;2,"NA",IF(correction_sheet!$A4="","",IF(COUNT(correction_sheet!AN4,correction_sheet!AO4,correction_sheet!AR4,correction_sheet!AS4,correction_sheet!BB4)&lt;4,"NA",VLOOKUP((SUM(correction_sheet!AN4,correction_sheet!AO4,correction_sheet!AR4,correction_sheet!AS4,correction_sheet!BB4)),Reference_sheet!$B$77:$D$87,3,FALSE))))</f>
        <v>0</v>
      </c>
      <c r="L5" s="4">
        <f>IF(correction_sheet!$BH4&lt;2,"NA",IF(correction_sheet!$A4="","",IF(COUNT(correction_sheet!AT4,correction_sheet!AU4,correction_sheet!AV4,correction_sheet!AW4,correction_sheet!BA4)&lt;4,"NA",VLOOKUP((SUM(correction_sheet!AT4,correction_sheet!AU4,correction_sheet!AV4,correction_sheet!AW4,correction_sheet!BA4)),Reference_sheet!$B$91:$D$96,3,FALSE))))</f>
        <v>0</v>
      </c>
      <c r="M5" s="16">
        <f>IF(correction_sheet!$A4="","",IF(COUNT(C5,D5,E5,F5,G5,H5,I5,J5,K5,L5)&lt;8,"NA",SUM(IF(C5&gt;=Reference_sheet!$H$2,1,0),IF(D5&gt;=Reference_sheet!$I$2,1,0),IF(E5&gt;=Reference_sheet!$J$2,1,0),IF(F5&gt;=Reference_sheet!$K$2,1,0),IF(G5&gt;=Reference_sheet!$L$2,1,0),IF(H5&gt;=Reference_sheet!$M$2,1,0),IF(I5&gt;=Reference_sheet!$N$2,1,0),IF(J5&gt;=Reference_sheet!$O$2,1,0),IF(K5&gt;=Reference_sheet!$P$2,1,0),IF(L5&gt;=Reference_sheet!$Q$2,1,0))-COUNTIF(C5,"NA")-COUNTIF(D5,"NA")-COUNTIF(E5,"NA")-COUNTIF(F5,"NA")-COUNTIF(G5,"NA")-COUNTIF(H5,"NA")-COUNTIF(I5,"NA")-COUNTIF(J5,"NA")-COUNTIF(K5,"NA")-COUNTIF(L5,"NA")))</f>
        <v>3</v>
      </c>
      <c r="N5" s="16">
        <f>IF(correction_sheet!$A4="","",IF(COUNT(C5,D5,E5,F5,G5,H5,I5,J5,K5,L5)&lt;8,"NA",INT(0.5+SUM(C5,D5,E5,F5,G5,H5,I5,J5,K5,L5))))</f>
        <v>30</v>
      </c>
      <c r="O5" s="4">
        <f>IF(correction_sheet!$A4="","",IF(C5&gt;=Reference_sheet!$H$2,1,0))</f>
        <v>0</v>
      </c>
      <c r="P5" s="4">
        <f>IF(correction_sheet!$A4="","",IF(D5&gt;=Reference_sheet!$I$2,1,0))</f>
        <v>0</v>
      </c>
      <c r="Q5" s="4">
        <f>IF(correction_sheet!$A4="","",IF(E5&gt;=Reference_sheet!$J$2,1,0))</f>
        <v>0</v>
      </c>
      <c r="R5" s="4">
        <f>IF(correction_sheet!$A4="","",IF(F5&gt;=Reference_sheet!$K$2,1,0))</f>
        <v>0</v>
      </c>
      <c r="S5" s="4">
        <f>IF(correction_sheet!$A4="","",IF(G5&gt;=Reference_sheet!$L$2,1,0))</f>
        <v>0</v>
      </c>
      <c r="T5" s="4">
        <f>IF(correction_sheet!$A4="","",IF(H5&gt;=Reference_sheet!$M$2,1,0))</f>
        <v>1</v>
      </c>
      <c r="U5" s="4">
        <f>IF(correction_sheet!$A4="","",IF(I5&gt;=Reference_sheet!$N$2,1,0))</f>
        <v>1</v>
      </c>
      <c r="V5" s="4">
        <f>IF(correction_sheet!$A4="","",IF(J5&gt;=Reference_sheet!$O$2,1,0))</f>
        <v>1</v>
      </c>
      <c r="W5" s="4">
        <f>IF(correction_sheet!$A4="","",IF(K5&gt;=Reference_sheet!$P$2,1,0))</f>
        <v>0</v>
      </c>
      <c r="X5" s="4">
        <f>IF(correction_sheet!$A4="","",IF(L5&gt;=Reference_sheet!$Q$2,1,0))</f>
        <v>0</v>
      </c>
      <c r="Y5" s="4">
        <f>IF($A5="","",SUM(IF(MAX(correction_sheet!N4:P4)&gt;0,O5,0),P5:T5,W5:X5))</f>
        <v>1</v>
      </c>
    </row>
    <row r="6" spans="1:25">
      <c r="A6" s="7" t="str">
        <f>IF(correction_sheet!$A5="","",correction_sheet!$A5)</f>
        <v>RB00021</v>
      </c>
      <c r="B6" s="7">
        <f>IF(correction_sheet!$B5="","",correction_sheet!$B5)</f>
        <v>19</v>
      </c>
      <c r="C6" s="4">
        <f>IF(correction_sheet!$BC5=0,"NA",IF(correction_sheet!$A5="","",IF(COUNT(correction_sheet!U5,correction_sheet!V5,correction_sheet!N5,correction_sheet!O5,correction_sheet!P5,correction_sheet!AL5,correction_sheet!AM5)&lt;5,"NA",VLOOKUP(SUM(correction_sheet!U5,correction_sheet!V5,correction_sheet!N5,correction_sheet!O5,correction_sheet!P5,correction_sheet!AL5,correction_sheet!AM5),Reference_sheet!$B$2:$D$11,3,FALSE))))</f>
        <v>2</v>
      </c>
      <c r="D6" s="4">
        <f>IF(correction_sheet!$BC5=0,"NA",IF(correction_sheet!$A5="","",IF(COUNT( correction_sheet!C5, correction_sheet!D5, correction_sheet!E5, correction_sheet!F5)&lt;3,"NA",VLOOKUP(SUM(  correction_sheet!C5, correction_sheet!D5,correction_sheet!E5, correction_sheet!F5),Reference_sheet!$B$14:$D$18,3,FALSE))))</f>
        <v>10</v>
      </c>
      <c r="E6" s="4">
        <f>IF(correction_sheet!$BH5=0,"NA",IF(correction_sheet!$A5="","",IF(COUNT( correction_sheet!G5, correction_sheet!AP5, correction_sheet!AQ5, correction_sheet!AX5,correction_sheet!AZ5,correction_sheet!AY5)&lt;4,"NA",VLOOKUP(SUM( correction_sheet!G5, correction_sheet!AP5, correction_sheet!AQ5, correction_sheet!AX5,correction_sheet!AZ5,correction_sheet!AY5),Reference_sheet!$B$23:$D$28,3,FALSE))))</f>
        <v>8</v>
      </c>
      <c r="F6" s="4">
        <f>IF(correction_sheet!$BC5=0,"NA",IF(correction_sheet!$A5="","",IF(COUNT( correction_sheet!H5, correction_sheet!I5, correction_sheet!K5, correction_sheet!L5, correction_sheet!M5,correction_sheet!J5)&lt;4,"NA",VLOOKUP(SUM(correction_sheet!H5, correction_sheet!I5, correction_sheet!K5, correction_sheet!L5, correction_sheet!M5,correction_sheet!J5),Reference_sheet!$B$32:$D$38,3,FALSE))))</f>
        <v>6</v>
      </c>
      <c r="G6" s="4">
        <f>IF(correction_sheet!$BH5=0,"NA",IF(correction_sheet!$A5="","",IF(COUNT(correction_sheet!W5,correction_sheet!X5,correction_sheet!Y5,correction_sheet!Z5,correction_sheet!AA5)&lt;3,"NA",VLOOKUP(SUM(correction_sheet!W5,correction_sheet!X5,correction_sheet!Y5,correction_sheet!Z5,correction_sheet!AA5),Reference_sheet!$B$41:$D$46,3,FALSE))))</f>
        <v>6</v>
      </c>
      <c r="H6" s="4">
        <f>IF(correction_sheet!$BH5=0,"NA",IF(correction_sheet!$A5="","",IF(COUNT(correction_sheet!Q5,correction_sheet!R5,correction_sheet!S5,correction_sheet!T5)&lt;2,"NA",VLOOKUP(SUM(correction_sheet!Q5,correction_sheet!R5,correction_sheet!S5,correction_sheet!T5),Reference_sheet!$B$50:$D$55,3,FALSE))))</f>
        <v>5</v>
      </c>
      <c r="I6" s="4">
        <f>IF(correction_sheet!$BH5=0,"NA",IF(correction_sheet!$A5="","",IF(COUNT(correction_sheet!AB5,correction_sheet!AC5,correction_sheet!AD5,correction_sheet!AE5,correction_sheet!AF5)&lt;4,"NA",VLOOKUP(SUM(correction_sheet!AB5,correction_sheet!AC5,correction_sheet!AD5,correction_sheet!AE5,correction_sheet!AF5),Reference_sheet!$B$59:$D$64,3,FALSE))))</f>
        <v>8</v>
      </c>
      <c r="J6" s="4">
        <f>IF(correction_sheet!$BH5=0,"NA",IF(correction_sheet!$A5="","",IF(COUNT(correction_sheet!AI5,correction_sheet!AG5,correction_sheet!AH5,correction_sheet!AJ5,correction_sheet!AK5)&lt;4,"NA",VLOOKUP(SUM(correction_sheet!AI5,correction_sheet!AG5,correction_sheet!AH5,correction_sheet!AJ5,correction_sheet!AK5),Reference_sheet!$B$67:$D$72,3,FALSE))))</f>
        <v>8</v>
      </c>
      <c r="K6" s="4">
        <f>IF(correction_sheet!$BH5&lt;2,"NA",IF(correction_sheet!$A5="","",IF(COUNT(correction_sheet!AN5,correction_sheet!AO5,correction_sheet!AR5,correction_sheet!AS5,correction_sheet!BB5)&lt;4,"NA",VLOOKUP((SUM(correction_sheet!AN5,correction_sheet!AO5,correction_sheet!AR5,correction_sheet!AS5,correction_sheet!BB5)),Reference_sheet!$B$77:$D$87,3,FALSE))))</f>
        <v>4</v>
      </c>
      <c r="L6" s="4">
        <f>IF(correction_sheet!$BH5&lt;2,"NA",IF(correction_sheet!$A5="","",IF(COUNT(correction_sheet!AT5,correction_sheet!AU5,correction_sheet!AV5,correction_sheet!AW5,correction_sheet!BA5)&lt;4,"NA",VLOOKUP((SUM(correction_sheet!AT5,correction_sheet!AU5,correction_sheet!AV5,correction_sheet!AW5,correction_sheet!BA5)),Reference_sheet!$B$91:$D$96,3,FALSE))))</f>
        <v>4</v>
      </c>
      <c r="M6" s="16">
        <f>IF(correction_sheet!$A5="","",IF(COUNT(C6,D6,E6,F6,G6,H6,I6,J6,K6,L6)&lt;8,"NA",SUM(IF(C6&gt;=Reference_sheet!$H$2,1,0),IF(D6&gt;=Reference_sheet!$I$2,1,0),IF(E6&gt;=Reference_sheet!$J$2,1,0),IF(F6&gt;=Reference_sheet!$K$2,1,0),IF(G6&gt;=Reference_sheet!$L$2,1,0),IF(H6&gt;=Reference_sheet!$M$2,1,0),IF(I6&gt;=Reference_sheet!$N$2,1,0),IF(J6&gt;=Reference_sheet!$O$2,1,0),IF(K6&gt;=Reference_sheet!$P$2,1,0),IF(L6&gt;=Reference_sheet!$Q$2,1,0))-COUNTIF(C6,"NA")-COUNTIF(D6,"NA")-COUNTIF(E6,"NA")-COUNTIF(F6,"NA")-COUNTIF(G6,"NA")-COUNTIF(H6,"NA")-COUNTIF(I6,"NA")-COUNTIF(J6,"NA")-COUNTIF(K6,"NA")-COUNTIF(L6,"NA")))</f>
        <v>9</v>
      </c>
      <c r="N6" s="16">
        <f>IF(correction_sheet!$A5="","",IF(COUNT(C6,D6,E6,F6,G6,H6,I6,J6,K6,L6)&lt;8,"NA",INT(0.5+SUM(C6,D6,E6,F6,G6,H6,I6,J6,K6,L6))))</f>
        <v>61</v>
      </c>
      <c r="O6" s="4">
        <f>IF(correction_sheet!$A5="","",IF(C6&gt;=Reference_sheet!$H$2,1,0))</f>
        <v>0</v>
      </c>
      <c r="P6" s="4">
        <f>IF(correction_sheet!$A5="","",IF(D6&gt;=Reference_sheet!$I$2,1,0))</f>
        <v>1</v>
      </c>
      <c r="Q6" s="4">
        <f>IF(correction_sheet!$A5="","",IF(E6&gt;=Reference_sheet!$J$2,1,0))</f>
        <v>1</v>
      </c>
      <c r="R6" s="4">
        <f>IF(correction_sheet!$A5="","",IF(F6&gt;=Reference_sheet!$K$2,1,0))</f>
        <v>1</v>
      </c>
      <c r="S6" s="4">
        <f>IF(correction_sheet!$A5="","",IF(G6&gt;=Reference_sheet!$L$2,1,0))</f>
        <v>1</v>
      </c>
      <c r="T6" s="4">
        <f>IF(correction_sheet!$A5="","",IF(H6&gt;=Reference_sheet!$M$2,1,0))</f>
        <v>1</v>
      </c>
      <c r="U6" s="4">
        <f>IF(correction_sheet!$A5="","",IF(I6&gt;=Reference_sheet!$N$2,1,0))</f>
        <v>1</v>
      </c>
      <c r="V6" s="4">
        <f>IF(correction_sheet!$A5="","",IF(J6&gt;=Reference_sheet!$O$2,1,0))</f>
        <v>1</v>
      </c>
      <c r="W6" s="4">
        <f>IF(correction_sheet!$A5="","",IF(K6&gt;=Reference_sheet!$P$2,1,0))</f>
        <v>1</v>
      </c>
      <c r="X6" s="4">
        <f>IF(correction_sheet!$A5="","",IF(L6&gt;=Reference_sheet!$Q$2,1,0))</f>
        <v>1</v>
      </c>
      <c r="Y6" s="4">
        <f>IF($A6="","",SUM(IF(MAX(correction_sheet!N5:P5)&gt;0,O6,0),P6:T6,W6:X6))</f>
        <v>7</v>
      </c>
    </row>
    <row r="7" spans="1:25">
      <c r="A7" s="7" t="str">
        <f>IF(correction_sheet!$A6="","",correction_sheet!$A6)</f>
        <v>RB00023</v>
      </c>
      <c r="B7" s="7">
        <f>IF(correction_sheet!$B6="","",correction_sheet!$B6)</f>
        <v>19</v>
      </c>
      <c r="C7" s="4">
        <f>IF(correction_sheet!$BC6=0,"NA",IF(correction_sheet!$A6="","",IF(COUNT(correction_sheet!U6,correction_sheet!V6,correction_sheet!N6,correction_sheet!O6,correction_sheet!P6,correction_sheet!AL6,correction_sheet!AM6)&lt;5,"NA",VLOOKUP(SUM(correction_sheet!U6,correction_sheet!V6,correction_sheet!N6,correction_sheet!O6,correction_sheet!P6,correction_sheet!AL6,correction_sheet!AM6),Reference_sheet!$B$2:$D$11,3,FALSE))))</f>
        <v>0</v>
      </c>
      <c r="D7" s="4">
        <f>IF(correction_sheet!$BC6=0,"NA",IF(correction_sheet!$A6="","",IF(COUNT( correction_sheet!C6, correction_sheet!D6, correction_sheet!E6, correction_sheet!F6)&lt;3,"NA",VLOOKUP(SUM(  correction_sheet!C6, correction_sheet!D6,correction_sheet!E6, correction_sheet!F6),Reference_sheet!$B$14:$D$18,3,FALSE))))</f>
        <v>10</v>
      </c>
      <c r="E7" s="4">
        <f>IF(correction_sheet!$BH6=0,"NA",IF(correction_sheet!$A6="","",IF(COUNT( correction_sheet!G6, correction_sheet!AP6, correction_sheet!AQ6, correction_sheet!AX6,correction_sheet!AZ6,correction_sheet!AY6)&lt;4,"NA",VLOOKUP(SUM( correction_sheet!G6, correction_sheet!AP6, correction_sheet!AQ6, correction_sheet!AX6,correction_sheet!AZ6,correction_sheet!AY6),Reference_sheet!$B$23:$D$28,3,FALSE))))</f>
        <v>8</v>
      </c>
      <c r="F7" s="4">
        <f>IF(correction_sheet!$BC6=0,"NA",IF(correction_sheet!$A6="","",IF(COUNT( correction_sheet!H6, correction_sheet!I6, correction_sheet!K6, correction_sheet!L6, correction_sheet!M6,correction_sheet!J6)&lt;4,"NA",VLOOKUP(SUM(correction_sheet!H6, correction_sheet!I6, correction_sheet!K6, correction_sheet!L6, correction_sheet!M6,correction_sheet!J6),Reference_sheet!$B$32:$D$38,3,FALSE))))</f>
        <v>6</v>
      </c>
      <c r="G7" s="4">
        <f>IF(correction_sheet!$BH6=0,"NA",IF(correction_sheet!$A6="","",IF(COUNT(correction_sheet!W6,correction_sheet!X6,correction_sheet!Y6,correction_sheet!Z6,correction_sheet!AA6)&lt;3,"NA",VLOOKUP(SUM(correction_sheet!W6,correction_sheet!X6,correction_sheet!Y6,correction_sheet!Z6,correction_sheet!AA6),Reference_sheet!$B$41:$D$46,3,FALSE))))</f>
        <v>4</v>
      </c>
      <c r="H7" s="4">
        <f>IF(correction_sheet!$BH6=0,"NA",IF(correction_sheet!$A6="","",IF(COUNT(correction_sheet!Q6,correction_sheet!R6,correction_sheet!S6,correction_sheet!T6)&lt;2,"NA",VLOOKUP(SUM(correction_sheet!Q6,correction_sheet!R6,correction_sheet!S6,correction_sheet!T6),Reference_sheet!$B$50:$D$55,3,FALSE))))</f>
        <v>0</v>
      </c>
      <c r="I7" s="4">
        <f>IF(correction_sheet!$BH6=0,"NA",IF(correction_sheet!$A6="","",IF(COUNT(correction_sheet!AB6,correction_sheet!AC6,correction_sheet!AD6,correction_sheet!AE6,correction_sheet!AF6)&lt;4,"NA",VLOOKUP(SUM(correction_sheet!AB6,correction_sheet!AC6,correction_sheet!AD6,correction_sheet!AE6,correction_sheet!AF6),Reference_sheet!$B$59:$D$64,3,FALSE))))</f>
        <v>4</v>
      </c>
      <c r="J7" s="4">
        <f>IF(correction_sheet!$BH6=0,"NA",IF(correction_sheet!$A6="","",IF(COUNT(correction_sheet!AI6,correction_sheet!AG6,correction_sheet!AH6,correction_sheet!AJ6,correction_sheet!AK6)&lt;4,"NA",VLOOKUP(SUM(correction_sheet!AI6,correction_sheet!AG6,correction_sheet!AH6,correction_sheet!AJ6,correction_sheet!AK6),Reference_sheet!$B$67:$D$72,3,FALSE))))</f>
        <v>6</v>
      </c>
      <c r="K7" s="4">
        <f>IF(correction_sheet!$BH6&lt;2,"NA",IF(correction_sheet!$A6="","",IF(COUNT(correction_sheet!AN6,correction_sheet!AO6,correction_sheet!AR6,correction_sheet!AS6,correction_sheet!BB6)&lt;4,"NA",VLOOKUP((SUM(correction_sheet!AN6,correction_sheet!AO6,correction_sheet!AR6,correction_sheet!AS6,correction_sheet!BB6)),Reference_sheet!$B$77:$D$87,3,FALSE))))</f>
        <v>4</v>
      </c>
      <c r="L7" s="4">
        <f>IF(correction_sheet!$BH6&lt;2,"NA",IF(correction_sheet!$A6="","",IF(COUNT(correction_sheet!AT6,correction_sheet!AU6,correction_sheet!AV6,correction_sheet!AW6,correction_sheet!BA6)&lt;4,"NA",VLOOKUP((SUM(correction_sheet!AT6,correction_sheet!AU6,correction_sheet!AV6,correction_sheet!AW6,correction_sheet!BA6)),Reference_sheet!$B$91:$D$96,3,FALSE))))</f>
        <v>4</v>
      </c>
      <c r="M7" s="16">
        <f>IF(correction_sheet!$A6="","",IF(COUNT(C7,D7,E7,F7,G7,H7,I7,J7,K7,L7)&lt;8,"NA",SUM(IF(C7&gt;=Reference_sheet!$H$2,1,0),IF(D7&gt;=Reference_sheet!$I$2,1,0),IF(E7&gt;=Reference_sheet!$J$2,1,0),IF(F7&gt;=Reference_sheet!$K$2,1,0),IF(G7&gt;=Reference_sheet!$L$2,1,0),IF(H7&gt;=Reference_sheet!$M$2,1,0),IF(I7&gt;=Reference_sheet!$N$2,1,0),IF(J7&gt;=Reference_sheet!$O$2,1,0),IF(K7&gt;=Reference_sheet!$P$2,1,0),IF(L7&gt;=Reference_sheet!$Q$2,1,0))-COUNTIF(C7,"NA")-COUNTIF(D7,"NA")-COUNTIF(E7,"NA")-COUNTIF(F7,"NA")-COUNTIF(G7,"NA")-COUNTIF(H7,"NA")-COUNTIF(I7,"NA")-COUNTIF(J7,"NA")-COUNTIF(K7,"NA")-COUNTIF(L7,"NA")))</f>
        <v>7</v>
      </c>
      <c r="N7" s="16">
        <f>IF(correction_sheet!$A6="","",IF(COUNT(C7,D7,E7,F7,G7,H7,I7,J7,K7,L7)&lt;8,"NA",INT(0.5+SUM(C7,D7,E7,F7,G7,H7,I7,J7,K7,L7))))</f>
        <v>46</v>
      </c>
      <c r="O7" s="4">
        <f>IF(correction_sheet!$A6="","",IF(C7&gt;=Reference_sheet!$H$2,1,0))</f>
        <v>0</v>
      </c>
      <c r="P7" s="4">
        <f>IF(correction_sheet!$A6="","",IF(D7&gt;=Reference_sheet!$I$2,1,0))</f>
        <v>1</v>
      </c>
      <c r="Q7" s="4">
        <f>IF(correction_sheet!$A6="","",IF(E7&gt;=Reference_sheet!$J$2,1,0))</f>
        <v>1</v>
      </c>
      <c r="R7" s="4">
        <f>IF(correction_sheet!$A6="","",IF(F7&gt;=Reference_sheet!$K$2,1,0))</f>
        <v>1</v>
      </c>
      <c r="S7" s="4">
        <f>IF(correction_sheet!$A6="","",IF(G7&gt;=Reference_sheet!$L$2,1,0))</f>
        <v>1</v>
      </c>
      <c r="T7" s="4">
        <f>IF(correction_sheet!$A6="","",IF(H7&gt;=Reference_sheet!$M$2,1,0))</f>
        <v>0</v>
      </c>
      <c r="U7" s="4">
        <f>IF(correction_sheet!$A6="","",IF(I7&gt;=Reference_sheet!$N$2,1,0))</f>
        <v>0</v>
      </c>
      <c r="V7" s="4">
        <f>IF(correction_sheet!$A6="","",IF(J7&gt;=Reference_sheet!$O$2,1,0))</f>
        <v>1</v>
      </c>
      <c r="W7" s="4">
        <f>IF(correction_sheet!$A6="","",IF(K7&gt;=Reference_sheet!$P$2,1,0))</f>
        <v>1</v>
      </c>
      <c r="X7" s="4">
        <f>IF(correction_sheet!$A6="","",IF(L7&gt;=Reference_sheet!$Q$2,1,0))</f>
        <v>1</v>
      </c>
      <c r="Y7" s="4">
        <f>IF($A7="","",SUM(IF(MAX(correction_sheet!N6:P6)&gt;0,O7,0),P7:T7,W7:X7))</f>
        <v>6</v>
      </c>
    </row>
    <row r="8" spans="1:25">
      <c r="A8" s="7" t="str">
        <f>IF(correction_sheet!$A7="","",correction_sheet!$A7)</f>
        <v>RB00024</v>
      </c>
      <c r="B8" s="7">
        <f>IF(correction_sheet!$B7="","",correction_sheet!$B7)</f>
        <v>19</v>
      </c>
      <c r="C8" s="4">
        <f>IF(correction_sheet!$BC7=0,"NA",IF(correction_sheet!$A7="","",IF(COUNT(correction_sheet!U7,correction_sheet!V7,correction_sheet!N7,correction_sheet!O7,correction_sheet!P7,correction_sheet!AL7,correction_sheet!AM7)&lt;5,"NA",VLOOKUP(SUM(correction_sheet!U7,correction_sheet!V7,correction_sheet!N7,correction_sheet!O7,correction_sheet!P7,correction_sheet!AL7,correction_sheet!AM7),Reference_sheet!$B$2:$D$11,3,FALSE))))</f>
        <v>0</v>
      </c>
      <c r="D8" s="4">
        <f>IF(correction_sheet!$BC7=0,"NA",IF(correction_sheet!$A7="","",IF(COUNT( correction_sheet!C7, correction_sheet!D7, correction_sheet!E7, correction_sheet!F7)&lt;3,"NA",VLOOKUP(SUM(  correction_sheet!C7, correction_sheet!D7,correction_sheet!E7, correction_sheet!F7),Reference_sheet!$B$14:$D$18,3,FALSE))))</f>
        <v>0</v>
      </c>
      <c r="E8" s="4">
        <f>IF(correction_sheet!$BH7=0,"NA",IF(correction_sheet!$A7="","",IF(COUNT( correction_sheet!G7, correction_sheet!AP7, correction_sheet!AQ7, correction_sheet!AX7,correction_sheet!AZ7,correction_sheet!AY7)&lt;4,"NA",VLOOKUP(SUM( correction_sheet!G7, correction_sheet!AP7, correction_sheet!AQ7, correction_sheet!AX7,correction_sheet!AZ7,correction_sheet!AY7),Reference_sheet!$B$23:$D$28,3,FALSE))))</f>
        <v>2</v>
      </c>
      <c r="F8" s="4">
        <f>IF(correction_sheet!$BC7=0,"NA",IF(correction_sheet!$A7="","",IF(COUNT( correction_sheet!H7, correction_sheet!I7, correction_sheet!K7, correction_sheet!L7, correction_sheet!M7,correction_sheet!J7)&lt;4,"NA",VLOOKUP(SUM(correction_sheet!H7, correction_sheet!I7, correction_sheet!K7, correction_sheet!L7, correction_sheet!M7,correction_sheet!J7),Reference_sheet!$B$32:$D$38,3,FALSE))))</f>
        <v>0</v>
      </c>
      <c r="G8" s="4">
        <f>IF(correction_sheet!$BH7=0,"NA",IF(correction_sheet!$A7="","",IF(COUNT(correction_sheet!W7,correction_sheet!X7,correction_sheet!Y7,correction_sheet!Z7,correction_sheet!AA7)&lt;3,"NA",VLOOKUP(SUM(correction_sheet!W7,correction_sheet!X7,correction_sheet!Y7,correction_sheet!Z7,correction_sheet!AA7),Reference_sheet!$B$41:$D$46,3,FALSE))))</f>
        <v>0</v>
      </c>
      <c r="H8" s="4">
        <f>IF(correction_sheet!$BH7=0,"NA",IF(correction_sheet!$A7="","",IF(COUNT(correction_sheet!Q7,correction_sheet!R7,correction_sheet!S7,correction_sheet!T7)&lt;2,"NA",VLOOKUP(SUM(correction_sheet!Q7,correction_sheet!R7,correction_sheet!S7,correction_sheet!T7),Reference_sheet!$B$50:$D$55,3,FALSE))))</f>
        <v>0</v>
      </c>
      <c r="I8" s="4">
        <f>IF(correction_sheet!$BH7=0,"NA",IF(correction_sheet!$A7="","",IF(COUNT(correction_sheet!AB7,correction_sheet!AC7,correction_sheet!AD7,correction_sheet!AE7,correction_sheet!AF7)&lt;4,"NA",VLOOKUP(SUM(correction_sheet!AB7,correction_sheet!AC7,correction_sheet!AD7,correction_sheet!AE7,correction_sheet!AF7),Reference_sheet!$B$59:$D$64,3,FALSE))))</f>
        <v>6</v>
      </c>
      <c r="J8" s="4">
        <f>IF(correction_sheet!$BH7=0,"NA",IF(correction_sheet!$A7="","",IF(COUNT(correction_sheet!AI7,correction_sheet!AG7,correction_sheet!AH7,correction_sheet!AJ7,correction_sheet!AK7)&lt;4,"NA",VLOOKUP(SUM(correction_sheet!AI7,correction_sheet!AG7,correction_sheet!AH7,correction_sheet!AJ7,correction_sheet!AK7),Reference_sheet!$B$67:$D$72,3,FALSE))))</f>
        <v>0</v>
      </c>
      <c r="K8" s="4">
        <f>IF(correction_sheet!$BH7&lt;2,"NA",IF(correction_sheet!$A7="","",IF(COUNT(correction_sheet!AN7,correction_sheet!AO7,correction_sheet!AR7,correction_sheet!AS7,correction_sheet!BB7)&lt;4,"NA",VLOOKUP((SUM(correction_sheet!AN7,correction_sheet!AO7,correction_sheet!AR7,correction_sheet!AS7,correction_sheet!BB7)),Reference_sheet!$B$77:$D$87,3,FALSE))))</f>
        <v>0</v>
      </c>
      <c r="L8" s="4">
        <f>IF(correction_sheet!$BH7&lt;2,"NA",IF(correction_sheet!$A7="","",IF(COUNT(correction_sheet!AT7,correction_sheet!AU7,correction_sheet!AV7,correction_sheet!AW7,correction_sheet!BA7)&lt;4,"NA",VLOOKUP((SUM(correction_sheet!AT7,correction_sheet!AU7,correction_sheet!AV7,correction_sheet!AW7,correction_sheet!BA7)),Reference_sheet!$B$91:$D$96,3,FALSE))))</f>
        <v>0</v>
      </c>
      <c r="M8" s="16">
        <f>IF(correction_sheet!$A7="","",IF(COUNT(C8,D8,E8,F8,G8,H8,I8,J8,K8,L8)&lt;8,"NA",SUM(IF(C8&gt;=Reference_sheet!$H$2,1,0),IF(D8&gt;=Reference_sheet!$I$2,1,0),IF(E8&gt;=Reference_sheet!$J$2,1,0),IF(F8&gt;=Reference_sheet!$K$2,1,0),IF(G8&gt;=Reference_sheet!$L$2,1,0),IF(H8&gt;=Reference_sheet!$M$2,1,0),IF(I8&gt;=Reference_sheet!$N$2,1,0),IF(J8&gt;=Reference_sheet!$O$2,1,0),IF(K8&gt;=Reference_sheet!$P$2,1,0),IF(L8&gt;=Reference_sheet!$Q$2,1,0))-COUNTIF(C8,"NA")-COUNTIF(D8,"NA")-COUNTIF(E8,"NA")-COUNTIF(F8,"NA")-COUNTIF(G8,"NA")-COUNTIF(H8,"NA")-COUNTIF(I8,"NA")-COUNTIF(J8,"NA")-COUNTIF(K8,"NA")-COUNTIF(L8,"NA")))</f>
        <v>0</v>
      </c>
      <c r="N8" s="16">
        <f>IF(correction_sheet!$A7="","",IF(COUNT(C8,D8,E8,F8,G8,H8,I8,J8,K8,L8)&lt;8,"NA",INT(0.5+SUM(C8,D8,E8,F8,G8,H8,I8,J8,K8,L8))))</f>
        <v>8</v>
      </c>
      <c r="O8" s="4">
        <f>IF(correction_sheet!$A7="","",IF(C8&gt;=Reference_sheet!$H$2,1,0))</f>
        <v>0</v>
      </c>
      <c r="P8" s="4">
        <f>IF(correction_sheet!$A7="","",IF(D8&gt;=Reference_sheet!$I$2,1,0))</f>
        <v>0</v>
      </c>
      <c r="Q8" s="4">
        <f>IF(correction_sheet!$A7="","",IF(E8&gt;=Reference_sheet!$J$2,1,0))</f>
        <v>0</v>
      </c>
      <c r="R8" s="4">
        <f>IF(correction_sheet!$A7="","",IF(F8&gt;=Reference_sheet!$K$2,1,0))</f>
        <v>0</v>
      </c>
      <c r="S8" s="4">
        <f>IF(correction_sheet!$A7="","",IF(G8&gt;=Reference_sheet!$L$2,1,0))</f>
        <v>0</v>
      </c>
      <c r="T8" s="4">
        <f>IF(correction_sheet!$A7="","",IF(H8&gt;=Reference_sheet!$M$2,1,0))</f>
        <v>0</v>
      </c>
      <c r="U8" s="4">
        <f>IF(correction_sheet!$A7="","",IF(I8&gt;=Reference_sheet!$N$2,1,0))</f>
        <v>0</v>
      </c>
      <c r="V8" s="4">
        <f>IF(correction_sheet!$A7="","",IF(J8&gt;=Reference_sheet!$O$2,1,0))</f>
        <v>0</v>
      </c>
      <c r="W8" s="4">
        <f>IF(correction_sheet!$A7="","",IF(K8&gt;=Reference_sheet!$P$2,1,0))</f>
        <v>0</v>
      </c>
      <c r="X8" s="4">
        <f>IF(correction_sheet!$A7="","",IF(L8&gt;=Reference_sheet!$Q$2,1,0))</f>
        <v>0</v>
      </c>
      <c r="Y8" s="4">
        <f>IF($A8="","",SUM(IF(MAX(correction_sheet!N7:P7)&gt;0,O8,0),P8:T8,W8:X8))</f>
        <v>0</v>
      </c>
    </row>
    <row r="9" spans="1:25">
      <c r="A9" s="7" t="str">
        <f>IF(correction_sheet!$A8="","",correction_sheet!$A8)</f>
        <v>RB00029</v>
      </c>
      <c r="B9" s="7">
        <f>IF(correction_sheet!$B8="","",correction_sheet!$B8)</f>
        <v>19</v>
      </c>
      <c r="C9" s="4">
        <f>IF(correction_sheet!$BC8=0,"NA",IF(correction_sheet!$A8="","",IF(COUNT(correction_sheet!U8,correction_sheet!V8,correction_sheet!N8,correction_sheet!O8,correction_sheet!P8,correction_sheet!AL8,correction_sheet!AM8)&lt;5,"NA",VLOOKUP(SUM(correction_sheet!U8,correction_sheet!V8,correction_sheet!N8,correction_sheet!O8,correction_sheet!P8,correction_sheet!AL8,correction_sheet!AM8),Reference_sheet!$B$2:$D$11,3,FALSE))))</f>
        <v>0</v>
      </c>
      <c r="D9" s="4">
        <f>IF(correction_sheet!$BC8=0,"NA",IF(correction_sheet!$A8="","",IF(COUNT( correction_sheet!C8, correction_sheet!D8, correction_sheet!E8, correction_sheet!F8)&lt;3,"NA",VLOOKUP(SUM(  correction_sheet!C8, correction_sheet!D8,correction_sheet!E8, correction_sheet!F8),Reference_sheet!$B$14:$D$18,3,FALSE))))</f>
        <v>3</v>
      </c>
      <c r="E9" s="4">
        <f>IF(correction_sheet!$BH8=0,"NA",IF(correction_sheet!$A8="","",IF(COUNT( correction_sheet!G8, correction_sheet!AP8, correction_sheet!AQ8, correction_sheet!AX8,correction_sheet!AZ8,correction_sheet!AY8)&lt;4,"NA",VLOOKUP(SUM( correction_sheet!G8, correction_sheet!AP8, correction_sheet!AQ8, correction_sheet!AX8,correction_sheet!AZ8,correction_sheet!AY8),Reference_sheet!$B$23:$D$28,3,FALSE))))</f>
        <v>6</v>
      </c>
      <c r="F9" s="4">
        <f>IF(correction_sheet!$BC8=0,"NA",IF(correction_sheet!$A8="","",IF(COUNT( correction_sheet!H8, correction_sheet!I8, correction_sheet!K8, correction_sheet!L8, correction_sheet!M8,correction_sheet!J8)&lt;4,"NA",VLOOKUP(SUM(correction_sheet!H8, correction_sheet!I8, correction_sheet!K8, correction_sheet!L8, correction_sheet!M8,correction_sheet!J8),Reference_sheet!$B$32:$D$38,3,FALSE))))</f>
        <v>5</v>
      </c>
      <c r="G9" s="4">
        <f>IF(correction_sheet!$BH8=0,"NA",IF(correction_sheet!$A8="","",IF(COUNT(correction_sheet!W8,correction_sheet!X8,correction_sheet!Y8,correction_sheet!Z8,correction_sheet!AA8)&lt;3,"NA",VLOOKUP(SUM(correction_sheet!W8,correction_sheet!X8,correction_sheet!Y8,correction_sheet!Z8,correction_sheet!AA8),Reference_sheet!$B$41:$D$46,3,FALSE))))</f>
        <v>0</v>
      </c>
      <c r="H9" s="4">
        <f>IF(correction_sheet!$BH8=0,"NA",IF(correction_sheet!$A8="","",IF(COUNT(correction_sheet!Q8,correction_sheet!R8,correction_sheet!S8,correction_sheet!T8)&lt;2,"NA",VLOOKUP(SUM(correction_sheet!Q8,correction_sheet!R8,correction_sheet!S8,correction_sheet!T8),Reference_sheet!$B$50:$D$55,3,FALSE))))</f>
        <v>0</v>
      </c>
      <c r="I9" s="4">
        <f>IF(correction_sheet!$BH8=0,"NA",IF(correction_sheet!$A8="","",IF(COUNT(correction_sheet!AB8,correction_sheet!AC8,correction_sheet!AD8,correction_sheet!AE8,correction_sheet!AF8)&lt;4,"NA",VLOOKUP(SUM(correction_sheet!AB8,correction_sheet!AC8,correction_sheet!AD8,correction_sheet!AE8,correction_sheet!AF8),Reference_sheet!$B$59:$D$64,3,FALSE))))</f>
        <v>10</v>
      </c>
      <c r="J9" s="4">
        <f>IF(correction_sheet!$BH8=0,"NA",IF(correction_sheet!$A8="","",IF(COUNT(correction_sheet!AI8,correction_sheet!AG8,correction_sheet!AH8,correction_sheet!AJ8,correction_sheet!AK8)&lt;4,"NA",VLOOKUP(SUM(correction_sheet!AI8,correction_sheet!AG8,correction_sheet!AH8,correction_sheet!AJ8,correction_sheet!AK8),Reference_sheet!$B$67:$D$72,3,FALSE))))</f>
        <v>6</v>
      </c>
      <c r="K9" s="4">
        <f>IF(correction_sheet!$BH8&lt;2,"NA",IF(correction_sheet!$A8="","",IF(COUNT(correction_sheet!AN8,correction_sheet!AO8,correction_sheet!AR8,correction_sheet!AS8,correction_sheet!BB8)&lt;4,"NA",VLOOKUP((SUM(correction_sheet!AN8,correction_sheet!AO8,correction_sheet!AR8,correction_sheet!AS8,correction_sheet!BB8)),Reference_sheet!$B$77:$D$87,3,FALSE))))</f>
        <v>4</v>
      </c>
      <c r="L9" s="4">
        <f>IF(correction_sheet!$BH8&lt;2,"NA",IF(correction_sheet!$A8="","",IF(COUNT(correction_sheet!AT8,correction_sheet!AU8,correction_sheet!AV8,correction_sheet!AW8,correction_sheet!BA8)&lt;4,"NA",VLOOKUP((SUM(correction_sheet!AT8,correction_sheet!AU8,correction_sheet!AV8,correction_sheet!AW8,correction_sheet!BA8)),Reference_sheet!$B$91:$D$96,3,FALSE))))</f>
        <v>0</v>
      </c>
      <c r="M9" s="16">
        <f>IF(correction_sheet!$A8="","",IF(COUNT(C9,D9,E9,F9,G9,H9,I9,J9,K9,L9)&lt;8,"NA",SUM(IF(C9&gt;=Reference_sheet!$H$2,1,0),IF(D9&gt;=Reference_sheet!$I$2,1,0),IF(E9&gt;=Reference_sheet!$J$2,1,0),IF(F9&gt;=Reference_sheet!$K$2,1,0),IF(G9&gt;=Reference_sheet!$L$2,1,0),IF(H9&gt;=Reference_sheet!$M$2,1,0),IF(I9&gt;=Reference_sheet!$N$2,1,0),IF(J9&gt;=Reference_sheet!$O$2,1,0),IF(K9&gt;=Reference_sheet!$P$2,1,0),IF(L9&gt;=Reference_sheet!$Q$2,1,0))-COUNTIF(C9,"NA")-COUNTIF(D9,"NA")-COUNTIF(E9,"NA")-COUNTIF(F9,"NA")-COUNTIF(G9,"NA")-COUNTIF(H9,"NA")-COUNTIF(I9,"NA")-COUNTIF(J9,"NA")-COUNTIF(K9,"NA")-COUNTIF(L9,"NA")))</f>
        <v>4</v>
      </c>
      <c r="N9" s="16">
        <f>IF(correction_sheet!$A8="","",IF(COUNT(C9,D9,E9,F9,G9,H9,I9,J9,K9,L9)&lt;8,"NA",INT(0.5+SUM(C9,D9,E9,F9,G9,H9,I9,J9,K9,L9))))</f>
        <v>34</v>
      </c>
      <c r="O9" s="4">
        <f>IF(correction_sheet!$A8="","",IF(C9&gt;=Reference_sheet!$H$2,1,0))</f>
        <v>0</v>
      </c>
      <c r="P9" s="4">
        <f>IF(correction_sheet!$A8="","",IF(D9&gt;=Reference_sheet!$I$2,1,0))</f>
        <v>0</v>
      </c>
      <c r="Q9" s="4">
        <f>IF(correction_sheet!$A8="","",IF(E9&gt;=Reference_sheet!$J$2,1,0))</f>
        <v>1</v>
      </c>
      <c r="R9" s="4">
        <f>IF(correction_sheet!$A8="","",IF(F9&gt;=Reference_sheet!$K$2,1,0))</f>
        <v>0</v>
      </c>
      <c r="S9" s="4">
        <f>IF(correction_sheet!$A8="","",IF(G9&gt;=Reference_sheet!$L$2,1,0))</f>
        <v>0</v>
      </c>
      <c r="T9" s="4">
        <f>IF(correction_sheet!$A8="","",IF(H9&gt;=Reference_sheet!$M$2,1,0))</f>
        <v>0</v>
      </c>
      <c r="U9" s="4">
        <f>IF(correction_sheet!$A8="","",IF(I9&gt;=Reference_sheet!$N$2,1,0))</f>
        <v>1</v>
      </c>
      <c r="V9" s="4">
        <f>IF(correction_sheet!$A8="","",IF(J9&gt;=Reference_sheet!$O$2,1,0))</f>
        <v>1</v>
      </c>
      <c r="W9" s="4">
        <f>IF(correction_sheet!$A8="","",IF(K9&gt;=Reference_sheet!$P$2,1,0))</f>
        <v>1</v>
      </c>
      <c r="X9" s="4">
        <f>IF(correction_sheet!$A8="","",IF(L9&gt;=Reference_sheet!$Q$2,1,0))</f>
        <v>0</v>
      </c>
      <c r="Y9" s="4">
        <f>IF($A9="","",SUM(IF(MAX(correction_sheet!N8:P8)&gt;0,O9,0),P9:T9,W9:X9))</f>
        <v>2</v>
      </c>
    </row>
    <row r="10" spans="1:25">
      <c r="A10" s="7" t="str">
        <f>IF(correction_sheet!$A9="","",correction_sheet!$A9)</f>
        <v>RB00035</v>
      </c>
      <c r="B10" s="7">
        <f>IF(correction_sheet!$B9="","",correction_sheet!$B9)</f>
        <v>18</v>
      </c>
      <c r="C10" s="4">
        <f>IF(correction_sheet!$BC9=0,"NA",IF(correction_sheet!$A9="","",IF(COUNT(correction_sheet!U9,correction_sheet!V9,correction_sheet!N9,correction_sheet!O9,correction_sheet!P9,correction_sheet!AL9,correction_sheet!AM9)&lt;5,"NA",VLOOKUP(SUM(correction_sheet!U9,correction_sheet!V9,correction_sheet!N9,correction_sheet!O9,correction_sheet!P9,correction_sheet!AL9,correction_sheet!AM9),Reference_sheet!$B$2:$D$11,3,FALSE))))</f>
        <v>0</v>
      </c>
      <c r="D10" s="4">
        <f>IF(correction_sheet!$BC9=0,"NA",IF(correction_sheet!$A9="","",IF(COUNT( correction_sheet!C9, correction_sheet!D9, correction_sheet!E9, correction_sheet!F9)&lt;3,"NA",VLOOKUP(SUM(  correction_sheet!C9, correction_sheet!D9,correction_sheet!E9, correction_sheet!F9),Reference_sheet!$B$14:$D$18,3,FALSE))))</f>
        <v>8</v>
      </c>
      <c r="E10" s="4">
        <f>IF(correction_sheet!$BH9=0,"NA",IF(correction_sheet!$A9="","",IF(COUNT( correction_sheet!G9, correction_sheet!AP9, correction_sheet!AQ9, correction_sheet!AX9,correction_sheet!AZ9,correction_sheet!AY9)&lt;4,"NA",VLOOKUP(SUM( correction_sheet!G9, correction_sheet!AP9, correction_sheet!AQ9, correction_sheet!AX9,correction_sheet!AZ9,correction_sheet!AY9),Reference_sheet!$B$23:$D$28,3,FALSE))))</f>
        <v>4</v>
      </c>
      <c r="F10" s="4">
        <f>IF(correction_sheet!$BC9=0,"NA",IF(correction_sheet!$A9="","",IF(COUNT( correction_sheet!H9, correction_sheet!I9, correction_sheet!K9, correction_sheet!L9, correction_sheet!M9,correction_sheet!J9)&lt;4,"NA",VLOOKUP(SUM(correction_sheet!H9, correction_sheet!I9, correction_sheet!K9, correction_sheet!L9, correction_sheet!M9,correction_sheet!J9),Reference_sheet!$B$32:$D$38,3,FALSE))))</f>
        <v>5</v>
      </c>
      <c r="G10" s="4">
        <f>IF(correction_sheet!$BH9=0,"NA",IF(correction_sheet!$A9="","",IF(COUNT(correction_sheet!W9,correction_sheet!X9,correction_sheet!Y9,correction_sheet!Z9,correction_sheet!AA9)&lt;3,"NA",VLOOKUP(SUM(correction_sheet!W9,correction_sheet!X9,correction_sheet!Y9,correction_sheet!Z9,correction_sheet!AA9),Reference_sheet!$B$41:$D$46,3,FALSE))))</f>
        <v>0</v>
      </c>
      <c r="H10" s="4">
        <f>IF(correction_sheet!$BH9=0,"NA",IF(correction_sheet!$A9="","",IF(COUNT(correction_sheet!Q9,correction_sheet!R9,correction_sheet!S9,correction_sheet!T9)&lt;2,"NA",VLOOKUP(SUM(correction_sheet!Q9,correction_sheet!R9,correction_sheet!S9,correction_sheet!T9),Reference_sheet!$B$50:$D$55,3,FALSE))))</f>
        <v>0</v>
      </c>
      <c r="I10" s="4">
        <f>IF(correction_sheet!$BH9=0,"NA",IF(correction_sheet!$A9="","",IF(COUNT(correction_sheet!AB9,correction_sheet!AC9,correction_sheet!AD9,correction_sheet!AE9,correction_sheet!AF9)&lt;4,"NA",VLOOKUP(SUM(correction_sheet!AB9,correction_sheet!AC9,correction_sheet!AD9,correction_sheet!AE9,correction_sheet!AF9),Reference_sheet!$B$59:$D$64,3,FALSE))))</f>
        <v>8</v>
      </c>
      <c r="J10" s="4">
        <f>IF(correction_sheet!$BH9=0,"NA",IF(correction_sheet!$A9="","",IF(COUNT(correction_sheet!AI9,correction_sheet!AG9,correction_sheet!AH9,correction_sheet!AJ9,correction_sheet!AK9)&lt;4,"NA",VLOOKUP(SUM(correction_sheet!AI9,correction_sheet!AG9,correction_sheet!AH9,correction_sheet!AJ9,correction_sheet!AK9),Reference_sheet!$B$67:$D$72,3,FALSE))))</f>
        <v>0</v>
      </c>
      <c r="K10" s="4">
        <f>IF(correction_sheet!$BH9&lt;2,"NA",IF(correction_sheet!$A9="","",IF(COUNT(correction_sheet!AN9,correction_sheet!AO9,correction_sheet!AR9,correction_sheet!AS9,correction_sheet!BB9)&lt;4,"NA",VLOOKUP((SUM(correction_sheet!AN9,correction_sheet!AO9,correction_sheet!AR9,correction_sheet!AS9,correction_sheet!BB9)),Reference_sheet!$B$77:$D$87,3,FALSE))))</f>
        <v>4</v>
      </c>
      <c r="L10" s="4">
        <f>IF(correction_sheet!$BH9&lt;2,"NA",IF(correction_sheet!$A9="","",IF(COUNT(correction_sheet!AT9,correction_sheet!AU9,correction_sheet!AV9,correction_sheet!AW9,correction_sheet!BA9)&lt;4,"NA",VLOOKUP((SUM(correction_sheet!AT9,correction_sheet!AU9,correction_sheet!AV9,correction_sheet!AW9,correction_sheet!BA9)),Reference_sheet!$B$91:$D$96,3,FALSE))))</f>
        <v>0</v>
      </c>
      <c r="M10" s="16">
        <f>IF(correction_sheet!$A9="","",IF(COUNT(C10,D10,E10,F10,G10,H10,I10,J10,K10,L10)&lt;8,"NA",SUM(IF(C10&gt;=Reference_sheet!$H$2,1,0),IF(D10&gt;=Reference_sheet!$I$2,1,0),IF(E10&gt;=Reference_sheet!$J$2,1,0),IF(F10&gt;=Reference_sheet!$K$2,1,0),IF(G10&gt;=Reference_sheet!$L$2,1,0),IF(H10&gt;=Reference_sheet!$M$2,1,0),IF(I10&gt;=Reference_sheet!$N$2,1,0),IF(J10&gt;=Reference_sheet!$O$2,1,0),IF(K10&gt;=Reference_sheet!$P$2,1,0),IF(L10&gt;=Reference_sheet!$Q$2,1,0))-COUNTIF(C10,"NA")-COUNTIF(D10,"NA")-COUNTIF(E10,"NA")-COUNTIF(F10,"NA")-COUNTIF(G10,"NA")-COUNTIF(H10,"NA")-COUNTIF(I10,"NA")-COUNTIF(J10,"NA")-COUNTIF(K10,"NA")-COUNTIF(L10,"NA")))</f>
        <v>3</v>
      </c>
      <c r="N10" s="16">
        <f>IF(correction_sheet!$A9="","",IF(COUNT(C10,D10,E10,F10,G10,H10,I10,J10,K10,L10)&lt;8,"NA",INT(0.5+SUM(C10,D10,E10,F10,G10,H10,I10,J10,K10,L10))))</f>
        <v>29</v>
      </c>
      <c r="O10" s="4">
        <f>IF(correction_sheet!$A9="","",IF(C10&gt;=Reference_sheet!$H$2,1,0))</f>
        <v>0</v>
      </c>
      <c r="P10" s="4">
        <f>IF(correction_sheet!$A9="","",IF(D10&gt;=Reference_sheet!$I$2,1,0))</f>
        <v>1</v>
      </c>
      <c r="Q10" s="4">
        <f>IF(correction_sheet!$A9="","",IF(E10&gt;=Reference_sheet!$J$2,1,0))</f>
        <v>0</v>
      </c>
      <c r="R10" s="4">
        <f>IF(correction_sheet!$A9="","",IF(F10&gt;=Reference_sheet!$K$2,1,0))</f>
        <v>0</v>
      </c>
      <c r="S10" s="4">
        <f>IF(correction_sheet!$A9="","",IF(G10&gt;=Reference_sheet!$L$2,1,0))</f>
        <v>0</v>
      </c>
      <c r="T10" s="4">
        <f>IF(correction_sheet!$A9="","",IF(H10&gt;=Reference_sheet!$M$2,1,0))</f>
        <v>0</v>
      </c>
      <c r="U10" s="4">
        <f>IF(correction_sheet!$A9="","",IF(I10&gt;=Reference_sheet!$N$2,1,0))</f>
        <v>1</v>
      </c>
      <c r="V10" s="4">
        <f>IF(correction_sheet!$A9="","",IF(J10&gt;=Reference_sheet!$O$2,1,0))</f>
        <v>0</v>
      </c>
      <c r="W10" s="4">
        <f>IF(correction_sheet!$A9="","",IF(K10&gt;=Reference_sheet!$P$2,1,0))</f>
        <v>1</v>
      </c>
      <c r="X10" s="4">
        <f>IF(correction_sheet!$A9="","",IF(L10&gt;=Reference_sheet!$Q$2,1,0))</f>
        <v>0</v>
      </c>
      <c r="Y10" s="4">
        <f>IF($A10="","",SUM(IF(MAX(correction_sheet!N9:P9)&gt;0,O10,0),P10:T10,W10:X10))</f>
        <v>2</v>
      </c>
    </row>
    <row r="11" spans="1:25">
      <c r="A11" s="7" t="str">
        <f>IF(correction_sheet!$A10="","",correction_sheet!$A10)</f>
        <v>RB00042</v>
      </c>
      <c r="B11" s="7">
        <f>IF(correction_sheet!$B10="","",correction_sheet!$B10)</f>
        <v>19</v>
      </c>
      <c r="C11" s="4">
        <f>IF(correction_sheet!$BC10=0,"NA",IF(correction_sheet!$A10="","",IF(COUNT(correction_sheet!U10,correction_sheet!V10,correction_sheet!N10,correction_sheet!O10,correction_sheet!P10,correction_sheet!AL10,correction_sheet!AM10)&lt;5,"NA",VLOOKUP(SUM(correction_sheet!U10,correction_sheet!V10,correction_sheet!N10,correction_sheet!O10,correction_sheet!P10,correction_sheet!AL10,correction_sheet!AM10),Reference_sheet!$B$2:$D$11,3,FALSE))))</f>
        <v>0</v>
      </c>
      <c r="D11" s="4">
        <f>IF(correction_sheet!$BC10=0,"NA",IF(correction_sheet!$A10="","",IF(COUNT( correction_sheet!C10, correction_sheet!D10, correction_sheet!E10, correction_sheet!F10)&lt;3,"NA",VLOOKUP(SUM(  correction_sheet!C10, correction_sheet!D10,correction_sheet!E10, correction_sheet!F10),Reference_sheet!$B$14:$D$18,3,FALSE))))</f>
        <v>3</v>
      </c>
      <c r="E11" s="4">
        <f>IF(correction_sheet!$BH10=0,"NA",IF(correction_sheet!$A10="","",IF(COUNT( correction_sheet!G10, correction_sheet!AP10, correction_sheet!AQ10, correction_sheet!AX10,correction_sheet!AZ10,correction_sheet!AY10)&lt;4,"NA",VLOOKUP(SUM( correction_sheet!G10, correction_sheet!AP10, correction_sheet!AQ10, correction_sheet!AX10,correction_sheet!AZ10,correction_sheet!AY10),Reference_sheet!$B$23:$D$28,3,FALSE))))</f>
        <v>3</v>
      </c>
      <c r="F11" s="4">
        <f>IF(correction_sheet!$BC10=0,"NA",IF(correction_sheet!$A10="","",IF(COUNT( correction_sheet!H10, correction_sheet!I10, correction_sheet!K10, correction_sheet!L10, correction_sheet!M10,correction_sheet!J10)&lt;4,"NA",VLOOKUP(SUM(correction_sheet!H10, correction_sheet!I10, correction_sheet!K10, correction_sheet!L10, correction_sheet!M10,correction_sheet!J10),Reference_sheet!$B$32:$D$38,3,FALSE))))</f>
        <v>0</v>
      </c>
      <c r="G11" s="4">
        <f>IF(correction_sheet!$BH10=0,"NA",IF(correction_sheet!$A10="","",IF(COUNT(correction_sheet!W10,correction_sheet!X10,correction_sheet!Y10,correction_sheet!Z10,correction_sheet!AA10)&lt;3,"NA",VLOOKUP(SUM(correction_sheet!W10,correction_sheet!X10,correction_sheet!Y10,correction_sheet!Z10,correction_sheet!AA10),Reference_sheet!$B$41:$D$46,3,FALSE))))</f>
        <v>0</v>
      </c>
      <c r="H11" s="4">
        <f>IF(correction_sheet!$BH10=0,"NA",IF(correction_sheet!$A10="","",IF(COUNT(correction_sheet!Q10,correction_sheet!R10,correction_sheet!S10,correction_sheet!T10)&lt;2,"NA",VLOOKUP(SUM(correction_sheet!Q10,correction_sheet!R10,correction_sheet!S10,correction_sheet!T10),Reference_sheet!$B$50:$D$55,3,FALSE))))</f>
        <v>0</v>
      </c>
      <c r="I11" s="4">
        <f>IF(correction_sheet!$BH10=0,"NA",IF(correction_sheet!$A10="","",IF(COUNT(correction_sheet!AB10,correction_sheet!AC10,correction_sheet!AD10,correction_sheet!AE10,correction_sheet!AF10)&lt;4,"NA",VLOOKUP(SUM(correction_sheet!AB10,correction_sheet!AC10,correction_sheet!AD10,correction_sheet!AE10,correction_sheet!AF10),Reference_sheet!$B$59:$D$64,3,FALSE))))</f>
        <v>2</v>
      </c>
      <c r="J11" s="4">
        <f>IF(correction_sheet!$BH10=0,"NA",IF(correction_sheet!$A10="","",IF(COUNT(correction_sheet!AI10,correction_sheet!AG10,correction_sheet!AH10,correction_sheet!AJ10,correction_sheet!AK10)&lt;4,"NA",VLOOKUP(SUM(correction_sheet!AI10,correction_sheet!AG10,correction_sheet!AH10,correction_sheet!AJ10,correction_sheet!AK10),Reference_sheet!$B$67:$D$72,3,FALSE))))</f>
        <v>0</v>
      </c>
      <c r="K11" s="4">
        <f>IF(correction_sheet!$BH10&lt;2,"NA",IF(correction_sheet!$A10="","",IF(COUNT(correction_sheet!AN10,correction_sheet!AO10,correction_sheet!AR10,correction_sheet!AS10,correction_sheet!BB10)&lt;4,"NA",VLOOKUP((SUM(correction_sheet!AN10,correction_sheet!AO10,correction_sheet!AR10,correction_sheet!AS10,correction_sheet!BB10)),Reference_sheet!$B$77:$D$87,3,FALSE))))</f>
        <v>2</v>
      </c>
      <c r="L11" s="4">
        <f>IF(correction_sheet!$BH10&lt;2,"NA",IF(correction_sheet!$A10="","",IF(COUNT(correction_sheet!AT10,correction_sheet!AU10,correction_sheet!AV10,correction_sheet!AW10,correction_sheet!BA10)&lt;4,"NA",VLOOKUP((SUM(correction_sheet!AT10,correction_sheet!AU10,correction_sheet!AV10,correction_sheet!AW10,correction_sheet!BA10)),Reference_sheet!$B$91:$D$96,3,FALSE))))</f>
        <v>0</v>
      </c>
      <c r="M11" s="16">
        <f>IF(correction_sheet!$A10="","",IF(COUNT(C11,D11,E11,F11,G11,H11,I11,J11,K11,L11)&lt;8,"NA",SUM(IF(C11&gt;=Reference_sheet!$H$2,1,0),IF(D11&gt;=Reference_sheet!$I$2,1,0),IF(E11&gt;=Reference_sheet!$J$2,1,0),IF(F11&gt;=Reference_sheet!$K$2,1,0),IF(G11&gt;=Reference_sheet!$L$2,1,0),IF(H11&gt;=Reference_sheet!$M$2,1,0),IF(I11&gt;=Reference_sheet!$N$2,1,0),IF(J11&gt;=Reference_sheet!$O$2,1,0),IF(K11&gt;=Reference_sheet!$P$2,1,0),IF(L11&gt;=Reference_sheet!$Q$2,1,0))-COUNTIF(C11,"NA")-COUNTIF(D11,"NA")-COUNTIF(E11,"NA")-COUNTIF(F11,"NA")-COUNTIF(G11,"NA")-COUNTIF(H11,"NA")-COUNTIF(I11,"NA")-COUNTIF(J11,"NA")-COUNTIF(K11,"NA")-COUNTIF(L11,"NA")))</f>
        <v>0</v>
      </c>
      <c r="N11" s="16">
        <f>IF(correction_sheet!$A10="","",IF(COUNT(C11,D11,E11,F11,G11,H11,I11,J11,K11,L11)&lt;8,"NA",INT(0.5+SUM(C11,D11,E11,F11,G11,H11,I11,J11,K11,L11))))</f>
        <v>10</v>
      </c>
      <c r="O11" s="4">
        <f>IF(correction_sheet!$A10="","",IF(C11&gt;=Reference_sheet!$H$2,1,0))</f>
        <v>0</v>
      </c>
      <c r="P11" s="4">
        <f>IF(correction_sheet!$A10="","",IF(D11&gt;=Reference_sheet!$I$2,1,0))</f>
        <v>0</v>
      </c>
      <c r="Q11" s="4">
        <f>IF(correction_sheet!$A10="","",IF(E11&gt;=Reference_sheet!$J$2,1,0))</f>
        <v>0</v>
      </c>
      <c r="R11" s="4">
        <f>IF(correction_sheet!$A10="","",IF(F11&gt;=Reference_sheet!$K$2,1,0))</f>
        <v>0</v>
      </c>
      <c r="S11" s="4">
        <f>IF(correction_sheet!$A10="","",IF(G11&gt;=Reference_sheet!$L$2,1,0))</f>
        <v>0</v>
      </c>
      <c r="T11" s="4">
        <f>IF(correction_sheet!$A10="","",IF(H11&gt;=Reference_sheet!$M$2,1,0))</f>
        <v>0</v>
      </c>
      <c r="U11" s="4">
        <f>IF(correction_sheet!$A10="","",IF(I11&gt;=Reference_sheet!$N$2,1,0))</f>
        <v>0</v>
      </c>
      <c r="V11" s="4">
        <f>IF(correction_sheet!$A10="","",IF(J11&gt;=Reference_sheet!$O$2,1,0))</f>
        <v>0</v>
      </c>
      <c r="W11" s="4">
        <f>IF(correction_sheet!$A10="","",IF(K11&gt;=Reference_sheet!$P$2,1,0))</f>
        <v>0</v>
      </c>
      <c r="X11" s="4">
        <f>IF(correction_sheet!$A10="","",IF(L11&gt;=Reference_sheet!$Q$2,1,0))</f>
        <v>0</v>
      </c>
      <c r="Y11" s="4">
        <f>IF($A11="","",SUM(IF(MAX(correction_sheet!N10:P10)&gt;0,O11,0),P11:T11,W11:X11))</f>
        <v>0</v>
      </c>
    </row>
    <row r="12" spans="1:25">
      <c r="A12" s="7" t="str">
        <f>IF(correction_sheet!$A11="","",correction_sheet!$A11)</f>
        <v/>
      </c>
      <c r="B12" s="7" t="str">
        <f>IF(correction_sheet!$B11="","",correction_sheet!$B11)</f>
        <v/>
      </c>
      <c r="C12" s="4" t="str">
        <f>IF(correction_sheet!$BC11=0,"NA",IF(correction_sheet!$A11="","",IF(COUNT(correction_sheet!U11,correction_sheet!V11,correction_sheet!N11,correction_sheet!O11,correction_sheet!P11,correction_sheet!AL11,correction_sheet!AM11)&lt;5,"NA",VLOOKUP(SUM(correction_sheet!U11,correction_sheet!V11,correction_sheet!N11,correction_sheet!O11,correction_sheet!P11,correction_sheet!AL11,correction_sheet!AM11),Reference_sheet!$B$2:$D$11,3,FALSE))))</f>
        <v/>
      </c>
      <c r="D12" s="4" t="str">
        <f>IF(correction_sheet!$BC11=0,"NA",IF(correction_sheet!$A11="","",IF(COUNT( correction_sheet!C11, correction_sheet!D11, correction_sheet!E11, correction_sheet!F11)&lt;3,"NA",VLOOKUP(SUM(  correction_sheet!C11, correction_sheet!D11,correction_sheet!E11, correction_sheet!F11),Reference_sheet!$B$14:$D$18,3,FALSE))))</f>
        <v/>
      </c>
      <c r="E12" s="4" t="str">
        <f>IF(correction_sheet!$BH11=0,"NA",IF(correction_sheet!$A11="","",IF(COUNT( correction_sheet!G11, correction_sheet!AP11, correction_sheet!AQ11, correction_sheet!AX11,correction_sheet!AZ11,correction_sheet!AY11)&lt;4,"NA",VLOOKUP(SUM( correction_sheet!G11, correction_sheet!AP11, correction_sheet!AQ11, correction_sheet!AX11,correction_sheet!AZ11,correction_sheet!AY11),Reference_sheet!$B$23:$D$28,3,FALSE))))</f>
        <v/>
      </c>
      <c r="F12" s="4" t="str">
        <f>IF(correction_sheet!$BC11=0,"NA",IF(correction_sheet!$A11="","",IF(COUNT( correction_sheet!H11, correction_sheet!I11, correction_sheet!K11, correction_sheet!L11, correction_sheet!M11,correction_sheet!J11)&lt;4,"NA",VLOOKUP(SUM(correction_sheet!H11, correction_sheet!I11, correction_sheet!K11, correction_sheet!L11, correction_sheet!M11,correction_sheet!J11),Reference_sheet!$B$32:$D$38,3,FALSE))))</f>
        <v/>
      </c>
      <c r="G12" s="4" t="str">
        <f>IF(correction_sheet!$BH11=0,"NA",IF(correction_sheet!$A11="","",IF(COUNT(correction_sheet!W11,correction_sheet!X11,correction_sheet!Y11,correction_sheet!Z11,correction_sheet!AA11)&lt;3,"NA",VLOOKUP(SUM(correction_sheet!W11,correction_sheet!X11,correction_sheet!Y11,correction_sheet!Z11,correction_sheet!AA11),Reference_sheet!$B$41:$D$46,3,FALSE))))</f>
        <v/>
      </c>
      <c r="H12" s="4" t="str">
        <f>IF(correction_sheet!$BH11=0,"NA",IF(correction_sheet!$A11="","",IF(COUNT(correction_sheet!Q11,correction_sheet!R11,correction_sheet!S11,correction_sheet!T11)&lt;2,"NA",VLOOKUP(SUM(correction_sheet!Q11,correction_sheet!R11,correction_sheet!S11,correction_sheet!T11),Reference_sheet!$B$50:$D$55,3,FALSE))))</f>
        <v/>
      </c>
      <c r="I12" s="4" t="str">
        <f>IF(correction_sheet!$BH11=0,"NA",IF(correction_sheet!$A11="","",IF(COUNT(correction_sheet!AB11,correction_sheet!AC11,correction_sheet!AD11,correction_sheet!AE11,correction_sheet!AF11)&lt;4,"NA",VLOOKUP(SUM(correction_sheet!AB11,correction_sheet!AC11,correction_sheet!AD11,correction_sheet!AE11,correction_sheet!AF11),Reference_sheet!$B$59:$D$64,3,FALSE))))</f>
        <v/>
      </c>
      <c r="J12" s="4" t="str">
        <f>IF(correction_sheet!$BH11=0,"NA",IF(correction_sheet!$A11="","",IF(COUNT(correction_sheet!AI11,correction_sheet!AG11,correction_sheet!AH11,correction_sheet!AJ11,correction_sheet!AK11)&lt;4,"NA",VLOOKUP(SUM(correction_sheet!AI11,correction_sheet!AG11,correction_sheet!AH11,correction_sheet!AJ11,correction_sheet!AK11),Reference_sheet!$B$67:$D$72,3,FALSE))))</f>
        <v/>
      </c>
      <c r="K12" s="4" t="str">
        <f>IF(correction_sheet!$BH11&lt;2,"NA",IF(correction_sheet!$A11="","",IF(COUNT(correction_sheet!AN11,correction_sheet!AO11,correction_sheet!AR11,correction_sheet!AS11,correction_sheet!BB11)&lt;4,"NA",VLOOKUP((SUM(correction_sheet!AN11,correction_sheet!AO11,correction_sheet!AR11,correction_sheet!AS11,correction_sheet!BB11)),Reference_sheet!$B$77:$D$87,3,FALSE))))</f>
        <v/>
      </c>
      <c r="L12" s="4" t="str">
        <f>IF(correction_sheet!$BH11&lt;2,"NA",IF(correction_sheet!$A11="","",IF(COUNT(correction_sheet!AT11,correction_sheet!AU11,correction_sheet!AV11,correction_sheet!AW11,correction_sheet!BA11)&lt;4,"NA",VLOOKUP((SUM(correction_sheet!AT11,correction_sheet!AU11,correction_sheet!AV11,correction_sheet!AW11,correction_sheet!BA11)),Reference_sheet!$B$91:$D$96,3,FALSE))))</f>
        <v/>
      </c>
      <c r="M12" s="16" t="str">
        <f>IF(correction_sheet!$A11="","",IF(COUNT(C12,D12,E12,F12,G12,H12,I12,J12,K12,L12)&lt;8,"NA",SUM(IF(C12&gt;=Reference_sheet!$H$2,1,0),IF(D12&gt;=Reference_sheet!$I$2,1,0),IF(E12&gt;=Reference_sheet!$J$2,1,0),IF(F12&gt;=Reference_sheet!$K$2,1,0),IF(G12&gt;=Reference_sheet!$L$2,1,0),IF(H12&gt;=Reference_sheet!$M$2,1,0),IF(I12&gt;=Reference_sheet!$N$2,1,0),IF(J12&gt;=Reference_sheet!$O$2,1,0),IF(K12&gt;=Reference_sheet!$P$2,1,0),IF(L12&gt;=Reference_sheet!$Q$2,1,0))-COUNTIF(C12,"NA")-COUNTIF(D12,"NA")-COUNTIF(E12,"NA")-COUNTIF(F12,"NA")-COUNTIF(G12,"NA")-COUNTIF(H12,"NA")-COUNTIF(I12,"NA")-COUNTIF(J12,"NA")-COUNTIF(K12,"NA")-COUNTIF(L12,"NA")))</f>
        <v/>
      </c>
      <c r="N12" s="16" t="str">
        <f>IF(correction_sheet!$A11="","",IF(COUNT(C12,D12,E12,F12,G12,H12,I12,J12,K12,L12)&lt;8,"NA",INT(0.5+SUM(C12,D12,E12,F12,G12,H12,I12,J12,K12,L12))))</f>
        <v/>
      </c>
      <c r="O12" s="4" t="str">
        <f>IF(correction_sheet!$A11="","",IF(C12&gt;=Reference_sheet!$H$2,1,0))</f>
        <v/>
      </c>
      <c r="P12" s="4" t="str">
        <f>IF(correction_sheet!$A11="","",IF(D12&gt;=Reference_sheet!$I$2,1,0))</f>
        <v/>
      </c>
      <c r="Q12" s="4" t="str">
        <f>IF(correction_sheet!$A11="","",IF(E12&gt;=Reference_sheet!$J$2,1,0))</f>
        <v/>
      </c>
      <c r="R12" s="4" t="str">
        <f>IF(correction_sheet!$A11="","",IF(F12&gt;=Reference_sheet!$K$2,1,0))</f>
        <v/>
      </c>
      <c r="S12" s="4" t="str">
        <f>IF(correction_sheet!$A11="","",IF(G12&gt;=Reference_sheet!$L$2,1,0))</f>
        <v/>
      </c>
      <c r="T12" s="4" t="str">
        <f>IF(correction_sheet!$A11="","",IF(H12&gt;=Reference_sheet!$M$2,1,0))</f>
        <v/>
      </c>
      <c r="U12" s="4" t="str">
        <f>IF(correction_sheet!$A11="","",IF(I12&gt;=Reference_sheet!$N$2,1,0))</f>
        <v/>
      </c>
      <c r="V12" s="4" t="str">
        <f>IF(correction_sheet!$A11="","",IF(J12&gt;=Reference_sheet!$O$2,1,0))</f>
        <v/>
      </c>
      <c r="W12" s="4" t="str">
        <f>IF(correction_sheet!$A11="","",IF(K12&gt;=Reference_sheet!$P$2,1,0))</f>
        <v/>
      </c>
      <c r="X12" s="4" t="str">
        <f>IF(correction_sheet!$A11="","",IF(L12&gt;=Reference_sheet!$Q$2,1,0))</f>
        <v/>
      </c>
      <c r="Y12" s="4" t="str">
        <f>IF($A12="","",SUM(IF(MAX(correction_sheet!N11:P11)&gt;0,O12,0),P12:T12,W12:X12))</f>
        <v/>
      </c>
    </row>
    <row r="13" spans="1:25">
      <c r="A13" s="7" t="str">
        <f>IF(correction_sheet!$A12="","",correction_sheet!$A12)</f>
        <v/>
      </c>
      <c r="B13" s="7" t="str">
        <f>IF(correction_sheet!$B12="","",correction_sheet!$B12)</f>
        <v/>
      </c>
      <c r="C13" s="4" t="str">
        <f>IF(correction_sheet!$BC12=0,"NA",IF(correction_sheet!$A12="","",IF(COUNT(correction_sheet!U12,correction_sheet!V12,correction_sheet!N12,correction_sheet!O12,correction_sheet!P12,correction_sheet!AL12,correction_sheet!AM12)&lt;5,"NA",VLOOKUP(SUM(correction_sheet!U12,correction_sheet!V12,correction_sheet!N12,correction_sheet!O12,correction_sheet!P12,correction_sheet!AL12,correction_sheet!AM12),Reference_sheet!$B$2:$D$11,3,FALSE))))</f>
        <v/>
      </c>
      <c r="D13" s="4" t="str">
        <f>IF(correction_sheet!$BC12=0,"NA",IF(correction_sheet!$A12="","",IF(COUNT( correction_sheet!C12, correction_sheet!D12, correction_sheet!E12, correction_sheet!F12)&lt;3,"NA",VLOOKUP(SUM(  correction_sheet!C12, correction_sheet!D12,correction_sheet!E12, correction_sheet!F12),Reference_sheet!$B$14:$D$18,3,FALSE))))</f>
        <v/>
      </c>
      <c r="E13" s="4" t="str">
        <f>IF(correction_sheet!$BH12=0,"NA",IF(correction_sheet!$A12="","",IF(COUNT( correction_sheet!G12, correction_sheet!AP12, correction_sheet!AQ12, correction_sheet!AX12,correction_sheet!AZ12,correction_sheet!AY12)&lt;4,"NA",VLOOKUP(SUM( correction_sheet!G12, correction_sheet!AP12, correction_sheet!AQ12, correction_sheet!AX12,correction_sheet!AZ12,correction_sheet!AY12),Reference_sheet!$B$23:$D$28,3,FALSE))))</f>
        <v/>
      </c>
      <c r="F13" s="4" t="str">
        <f>IF(correction_sheet!$BC12=0,"NA",IF(correction_sheet!$A12="","",IF(COUNT( correction_sheet!H12, correction_sheet!I12, correction_sheet!K12, correction_sheet!L12, correction_sheet!M12,correction_sheet!J12)&lt;4,"NA",VLOOKUP(SUM(correction_sheet!H12, correction_sheet!I12, correction_sheet!K12, correction_sheet!L12, correction_sheet!M12,correction_sheet!J12),Reference_sheet!$B$32:$D$38,3,FALSE))))</f>
        <v/>
      </c>
      <c r="G13" s="4" t="str">
        <f>IF(correction_sheet!$BH12=0,"NA",IF(correction_sheet!$A12="","",IF(COUNT(correction_sheet!W12,correction_sheet!X12,correction_sheet!Y12,correction_sheet!Z12,correction_sheet!AA12)&lt;3,"NA",VLOOKUP(SUM(correction_sheet!W12,correction_sheet!X12,correction_sheet!Y12,correction_sheet!Z12,correction_sheet!AA12),Reference_sheet!$B$41:$D$46,3,FALSE))))</f>
        <v/>
      </c>
      <c r="H13" s="4" t="str">
        <f>IF(correction_sheet!$BH12=0,"NA",IF(correction_sheet!$A12="","",IF(COUNT(correction_sheet!Q12,correction_sheet!R12,correction_sheet!S12,correction_sheet!T12)&lt;2,"NA",VLOOKUP(SUM(correction_sheet!Q12,correction_sheet!R12,correction_sheet!S12,correction_sheet!T12),Reference_sheet!$B$50:$D$55,3,FALSE))))</f>
        <v/>
      </c>
      <c r="I13" s="4" t="str">
        <f>IF(correction_sheet!$BH12=0,"NA",IF(correction_sheet!$A12="","",IF(COUNT(correction_sheet!AB12,correction_sheet!AC12,correction_sheet!AD12,correction_sheet!AE12,correction_sheet!AF12)&lt;4,"NA",VLOOKUP(SUM(correction_sheet!AB12,correction_sheet!AC12,correction_sheet!AD12,correction_sheet!AE12,correction_sheet!AF12),Reference_sheet!$B$59:$D$64,3,FALSE))))</f>
        <v/>
      </c>
      <c r="J13" s="4" t="str">
        <f>IF(correction_sheet!$BH12=0,"NA",IF(correction_sheet!$A12="","",IF(COUNT(correction_sheet!AI12,correction_sheet!AG12,correction_sheet!AH12,correction_sheet!AJ12,correction_sheet!AK12)&lt;4,"NA",VLOOKUP(SUM(correction_sheet!AI12,correction_sheet!AG12,correction_sheet!AH12,correction_sheet!AJ12,correction_sheet!AK12),Reference_sheet!$B$67:$D$72,3,FALSE))))</f>
        <v/>
      </c>
      <c r="K13" s="4" t="str">
        <f>IF(correction_sheet!$BH12&lt;2,"NA",IF(correction_sheet!$A12="","",IF(COUNT(correction_sheet!AN12,correction_sheet!AO12,correction_sheet!AR12,correction_sheet!AS12,correction_sheet!BB12)&lt;4,"NA",VLOOKUP((SUM(correction_sheet!AN12,correction_sheet!AO12,correction_sheet!AR12,correction_sheet!AS12,correction_sheet!BB12)),Reference_sheet!$B$77:$D$87,3,FALSE))))</f>
        <v/>
      </c>
      <c r="L13" s="4" t="str">
        <f>IF(correction_sheet!$BH12&lt;2,"NA",IF(correction_sheet!$A12="","",IF(COUNT(correction_sheet!AT12,correction_sheet!AU12,correction_sheet!AV12,correction_sheet!AW12,correction_sheet!BA12)&lt;4,"NA",VLOOKUP((SUM(correction_sheet!AT12,correction_sheet!AU12,correction_sheet!AV12,correction_sheet!AW12,correction_sheet!BA12)),Reference_sheet!$B$91:$D$96,3,FALSE))))</f>
        <v/>
      </c>
      <c r="M13" s="16" t="str">
        <f>IF(correction_sheet!$A12="","",IF(COUNT(C13,D13,E13,F13,G13,H13,I13,J13,K13,L13)&lt;8,"NA",SUM(IF(C13&gt;=Reference_sheet!$H$2,1,0),IF(D13&gt;=Reference_sheet!$I$2,1,0),IF(E13&gt;=Reference_sheet!$J$2,1,0),IF(F13&gt;=Reference_sheet!$K$2,1,0),IF(G13&gt;=Reference_sheet!$L$2,1,0),IF(H13&gt;=Reference_sheet!$M$2,1,0),IF(I13&gt;=Reference_sheet!$N$2,1,0),IF(J13&gt;=Reference_sheet!$O$2,1,0),IF(K13&gt;=Reference_sheet!$P$2,1,0),IF(L13&gt;=Reference_sheet!$Q$2,1,0))-COUNTIF(C13,"NA")-COUNTIF(D13,"NA")-COUNTIF(E13,"NA")-COUNTIF(F13,"NA")-COUNTIF(G13,"NA")-COUNTIF(H13,"NA")-COUNTIF(I13,"NA")-COUNTIF(J13,"NA")-COUNTIF(K13,"NA")-COUNTIF(L13,"NA")))</f>
        <v/>
      </c>
      <c r="N13" s="16" t="str">
        <f>IF(correction_sheet!$A12="","",IF(COUNT(C13,D13,E13,F13,G13,H13,I13,J13,K13,L13)&lt;8,"NA",INT(0.5+SUM(C13,D13,E13,F13,G13,H13,I13,J13,K13,L13))))</f>
        <v/>
      </c>
      <c r="O13" s="4" t="str">
        <f>IF(correction_sheet!$A12="","",IF(C13&gt;=Reference_sheet!$H$2,1,0))</f>
        <v/>
      </c>
      <c r="P13" s="4" t="str">
        <f>IF(correction_sheet!$A12="","",IF(D13&gt;=Reference_sheet!$I$2,1,0))</f>
        <v/>
      </c>
      <c r="Q13" s="4" t="str">
        <f>IF(correction_sheet!$A12="","",IF(E13&gt;=Reference_sheet!$J$2,1,0))</f>
        <v/>
      </c>
      <c r="R13" s="4" t="str">
        <f>IF(correction_sheet!$A12="","",IF(F13&gt;=Reference_sheet!$K$2,1,0))</f>
        <v/>
      </c>
      <c r="S13" s="4" t="str">
        <f>IF(correction_sheet!$A12="","",IF(G13&gt;=Reference_sheet!$L$2,1,0))</f>
        <v/>
      </c>
      <c r="T13" s="4" t="str">
        <f>IF(correction_sheet!$A12="","",IF(H13&gt;=Reference_sheet!$M$2,1,0))</f>
        <v/>
      </c>
      <c r="U13" s="4" t="str">
        <f>IF(correction_sheet!$A12="","",IF(I13&gt;=Reference_sheet!$N$2,1,0))</f>
        <v/>
      </c>
      <c r="V13" s="4" t="str">
        <f>IF(correction_sheet!$A12="","",IF(J13&gt;=Reference_sheet!$O$2,1,0))</f>
        <v/>
      </c>
      <c r="W13" s="4" t="str">
        <f>IF(correction_sheet!$A12="","",IF(K13&gt;=Reference_sheet!$P$2,1,0))</f>
        <v/>
      </c>
      <c r="X13" s="4" t="str">
        <f>IF(correction_sheet!$A12="","",IF(L13&gt;=Reference_sheet!$Q$2,1,0))</f>
        <v/>
      </c>
      <c r="Y13" s="4" t="str">
        <f>IF($A13="","",SUM(IF(MAX(correction_sheet!N12:P12)&gt;0,O13,0),P13:T13,W13:X13))</f>
        <v/>
      </c>
    </row>
    <row r="14" spans="1:25">
      <c r="A14" s="7" t="str">
        <f>IF(correction_sheet!$A13="","",correction_sheet!$A13)</f>
        <v/>
      </c>
      <c r="B14" s="7" t="str">
        <f>IF(correction_sheet!$B13="","",correction_sheet!$B13)</f>
        <v/>
      </c>
      <c r="C14" s="4" t="str">
        <f>IF(correction_sheet!$BC13=0,"NA",IF(correction_sheet!$A13="","",IF(COUNT(correction_sheet!U13,correction_sheet!V13,correction_sheet!N13,correction_sheet!O13,correction_sheet!P13,correction_sheet!AL13,correction_sheet!AM13)&lt;5,"NA",VLOOKUP(SUM(correction_sheet!U13,correction_sheet!V13,correction_sheet!N13,correction_sheet!O13,correction_sheet!P13,correction_sheet!AL13,correction_sheet!AM13),Reference_sheet!$B$2:$D$11,3,FALSE))))</f>
        <v/>
      </c>
      <c r="D14" s="4" t="str">
        <f>IF(correction_sheet!$BC13=0,"NA",IF(correction_sheet!$A13="","",IF(COUNT( correction_sheet!C13, correction_sheet!D13, correction_sheet!E13, correction_sheet!F13)&lt;3,"NA",VLOOKUP(SUM(  correction_sheet!C13, correction_sheet!D13,correction_sheet!E13, correction_sheet!F13),Reference_sheet!$B$14:$D$18,3,FALSE))))</f>
        <v/>
      </c>
      <c r="E14" s="4" t="str">
        <f>IF(correction_sheet!$BH13=0,"NA",IF(correction_sheet!$A13="","",IF(COUNT( correction_sheet!G13, correction_sheet!AP13, correction_sheet!AQ13, correction_sheet!AX13,correction_sheet!AZ13,correction_sheet!AY13)&lt;4,"NA",VLOOKUP(SUM( correction_sheet!G13, correction_sheet!AP13, correction_sheet!AQ13, correction_sheet!AX13,correction_sheet!AZ13,correction_sheet!AY13),Reference_sheet!$B$23:$D$28,3,FALSE))))</f>
        <v/>
      </c>
      <c r="F14" s="4" t="str">
        <f>IF(correction_sheet!$BC13=0,"NA",IF(correction_sheet!$A13="","",IF(COUNT( correction_sheet!H13, correction_sheet!I13, correction_sheet!K13, correction_sheet!L13, correction_sheet!M13,correction_sheet!J13)&lt;4,"NA",VLOOKUP(SUM(correction_sheet!H13, correction_sheet!I13, correction_sheet!K13, correction_sheet!L13, correction_sheet!M13,correction_sheet!J13),Reference_sheet!$B$32:$D$38,3,FALSE))))</f>
        <v/>
      </c>
      <c r="G14" s="4" t="str">
        <f>IF(correction_sheet!$BH13=0,"NA",IF(correction_sheet!$A13="","",IF(COUNT(correction_sheet!W13,correction_sheet!X13,correction_sheet!Y13,correction_sheet!Z13,correction_sheet!AA13)&lt;3,"NA",VLOOKUP(SUM(correction_sheet!W13,correction_sheet!X13,correction_sheet!Y13,correction_sheet!Z13,correction_sheet!AA13),Reference_sheet!$B$41:$D$46,3,FALSE))))</f>
        <v/>
      </c>
      <c r="H14" s="4" t="str">
        <f>IF(correction_sheet!$BH13=0,"NA",IF(correction_sheet!$A13="","",IF(COUNT(correction_sheet!Q13,correction_sheet!R13,correction_sheet!S13,correction_sheet!T13)&lt;2,"NA",VLOOKUP(SUM(correction_sheet!Q13,correction_sheet!R13,correction_sheet!S13,correction_sheet!T13),Reference_sheet!$B$50:$D$55,3,FALSE))))</f>
        <v/>
      </c>
      <c r="I14" s="4" t="str">
        <f>IF(correction_sheet!$BH13=0,"NA",IF(correction_sheet!$A13="","",IF(COUNT(correction_sheet!AB13,correction_sheet!AC13,correction_sheet!AD13,correction_sheet!AE13,correction_sheet!AF13)&lt;4,"NA",VLOOKUP(SUM(correction_sheet!AB13,correction_sheet!AC13,correction_sheet!AD13,correction_sheet!AE13,correction_sheet!AF13),Reference_sheet!$B$59:$D$64,3,FALSE))))</f>
        <v/>
      </c>
      <c r="J14" s="4" t="str">
        <f>IF(correction_sheet!$BH13=0,"NA",IF(correction_sheet!$A13="","",IF(COUNT(correction_sheet!AI13,correction_sheet!AG13,correction_sheet!AH13,correction_sheet!AJ13,correction_sheet!AK13)&lt;4,"NA",VLOOKUP(SUM(correction_sheet!AI13,correction_sheet!AG13,correction_sheet!AH13,correction_sheet!AJ13,correction_sheet!AK13),Reference_sheet!$B$67:$D$72,3,FALSE))))</f>
        <v/>
      </c>
      <c r="K14" s="4" t="str">
        <f>IF(correction_sheet!$BH13&lt;2,"NA",IF(correction_sheet!$A13="","",IF(COUNT(correction_sheet!AN13,correction_sheet!AO13,correction_sheet!AR13,correction_sheet!AS13,correction_sheet!BB13)&lt;4,"NA",VLOOKUP((SUM(correction_sheet!AN13,correction_sheet!AO13,correction_sheet!AR13,correction_sheet!AS13,correction_sheet!BB13)),Reference_sheet!$B$77:$D$87,3,FALSE))))</f>
        <v/>
      </c>
      <c r="L14" s="4" t="str">
        <f>IF(correction_sheet!$BH13&lt;2,"NA",IF(correction_sheet!$A13="","",IF(COUNT(correction_sheet!AT13,correction_sheet!AU13,correction_sheet!AV13,correction_sheet!AW13,correction_sheet!BA13)&lt;4,"NA",VLOOKUP((SUM(correction_sheet!AT13,correction_sheet!AU13,correction_sheet!AV13,correction_sheet!AW13,correction_sheet!BA13)),Reference_sheet!$B$91:$D$96,3,FALSE))))</f>
        <v/>
      </c>
      <c r="M14" s="16" t="str">
        <f>IF(correction_sheet!$A13="","",IF(COUNT(C14,D14,E14,F14,G14,H14,I14,J14,K14,L14)&lt;8,"NA",SUM(IF(C14&gt;=Reference_sheet!$H$2,1,0),IF(D14&gt;=Reference_sheet!$I$2,1,0),IF(E14&gt;=Reference_sheet!$J$2,1,0),IF(F14&gt;=Reference_sheet!$K$2,1,0),IF(G14&gt;=Reference_sheet!$L$2,1,0),IF(H14&gt;=Reference_sheet!$M$2,1,0),IF(I14&gt;=Reference_sheet!$N$2,1,0),IF(J14&gt;=Reference_sheet!$O$2,1,0),IF(K14&gt;=Reference_sheet!$P$2,1,0),IF(L14&gt;=Reference_sheet!$Q$2,1,0))-COUNTIF(C14,"NA")-COUNTIF(D14,"NA")-COUNTIF(E14,"NA")-COUNTIF(F14,"NA")-COUNTIF(G14,"NA")-COUNTIF(H14,"NA")-COUNTIF(I14,"NA")-COUNTIF(J14,"NA")-COUNTIF(K14,"NA")-COUNTIF(L14,"NA")))</f>
        <v/>
      </c>
      <c r="N14" s="16" t="str">
        <f>IF(correction_sheet!$A13="","",IF(COUNT(C14,D14,E14,F14,G14,H14,I14,J14,K14,L14)&lt;8,"NA",INT(0.5+SUM(C14,D14,E14,F14,G14,H14,I14,J14,K14,L14))))</f>
        <v/>
      </c>
      <c r="O14" s="4" t="str">
        <f>IF(correction_sheet!$A13="","",IF(C14&gt;=Reference_sheet!$H$2,1,0))</f>
        <v/>
      </c>
      <c r="P14" s="4" t="str">
        <f>IF(correction_sheet!$A13="","",IF(D14&gt;=Reference_sheet!$I$2,1,0))</f>
        <v/>
      </c>
      <c r="Q14" s="4" t="str">
        <f>IF(correction_sheet!$A13="","",IF(E14&gt;=Reference_sheet!$J$2,1,0))</f>
        <v/>
      </c>
      <c r="R14" s="4" t="str">
        <f>IF(correction_sheet!$A13="","",IF(F14&gt;=Reference_sheet!$K$2,1,0))</f>
        <v/>
      </c>
      <c r="S14" s="4" t="str">
        <f>IF(correction_sheet!$A13="","",IF(G14&gt;=Reference_sheet!$L$2,1,0))</f>
        <v/>
      </c>
      <c r="T14" s="4" t="str">
        <f>IF(correction_sheet!$A13="","",IF(H14&gt;=Reference_sheet!$M$2,1,0))</f>
        <v/>
      </c>
      <c r="U14" s="4" t="str">
        <f>IF(correction_sheet!$A13="","",IF(I14&gt;=Reference_sheet!$N$2,1,0))</f>
        <v/>
      </c>
      <c r="V14" s="4" t="str">
        <f>IF(correction_sheet!$A13="","",IF(J14&gt;=Reference_sheet!$O$2,1,0))</f>
        <v/>
      </c>
      <c r="W14" s="4" t="str">
        <f>IF(correction_sheet!$A13="","",IF(K14&gt;=Reference_sheet!$P$2,1,0))</f>
        <v/>
      </c>
      <c r="X14" s="4" t="str">
        <f>IF(correction_sheet!$A13="","",IF(L14&gt;=Reference_sheet!$Q$2,1,0))</f>
        <v/>
      </c>
      <c r="Y14" s="4" t="str">
        <f>IF($A14="","",SUM(IF(MAX(correction_sheet!N13:P13)&gt;0,O14,0),P14:T14,W14:X14))</f>
        <v/>
      </c>
    </row>
    <row r="15" spans="1:25">
      <c r="A15" s="7" t="str">
        <f>IF(correction_sheet!$A14="","",correction_sheet!$A14)</f>
        <v/>
      </c>
      <c r="B15" s="7" t="str">
        <f>IF(correction_sheet!$B14="","",correction_sheet!$B14)</f>
        <v/>
      </c>
      <c r="C15" s="4" t="str">
        <f>IF(correction_sheet!$BC14=0,"NA",IF(correction_sheet!$A14="","",IF(COUNT(correction_sheet!U14,correction_sheet!V14,correction_sheet!N14,correction_sheet!O14,correction_sheet!P14,correction_sheet!AL14,correction_sheet!AM14)&lt;5,"NA",VLOOKUP(SUM(correction_sheet!U14,correction_sheet!V14,correction_sheet!N14,correction_sheet!O14,correction_sheet!P14,correction_sheet!AL14,correction_sheet!AM14),Reference_sheet!$B$2:$D$11,3,FALSE))))</f>
        <v/>
      </c>
      <c r="D15" s="4" t="str">
        <f>IF(correction_sheet!$BC14=0,"NA",IF(correction_sheet!$A14="","",IF(COUNT( correction_sheet!C14, correction_sheet!D14, correction_sheet!E14, correction_sheet!F14)&lt;3,"NA",VLOOKUP(SUM(  correction_sheet!C14, correction_sheet!D14,correction_sheet!E14, correction_sheet!F14),Reference_sheet!$B$14:$D$18,3,FALSE))))</f>
        <v/>
      </c>
      <c r="E15" s="4" t="str">
        <f>IF(correction_sheet!$BH14=0,"NA",IF(correction_sheet!$A14="","",IF(COUNT( correction_sheet!G14, correction_sheet!AP14, correction_sheet!AQ14, correction_sheet!AX14,correction_sheet!AZ14,correction_sheet!AY14)&lt;4,"NA",VLOOKUP(SUM( correction_sheet!G14, correction_sheet!AP14, correction_sheet!AQ14, correction_sheet!AX14,correction_sheet!AZ14,correction_sheet!AY14),Reference_sheet!$B$23:$D$28,3,FALSE))))</f>
        <v/>
      </c>
      <c r="F15" s="4" t="str">
        <f>IF(correction_sheet!$BC14=0,"NA",IF(correction_sheet!$A14="","",IF(COUNT( correction_sheet!H14, correction_sheet!I14, correction_sheet!K14, correction_sheet!L14, correction_sheet!M14,correction_sheet!J14)&lt;4,"NA",VLOOKUP(SUM(correction_sheet!H14, correction_sheet!I14, correction_sheet!K14, correction_sheet!L14, correction_sheet!M14,correction_sheet!J14),Reference_sheet!$B$32:$D$38,3,FALSE))))</f>
        <v/>
      </c>
      <c r="G15" s="4" t="str">
        <f>IF(correction_sheet!$BH14=0,"NA",IF(correction_sheet!$A14="","",IF(COUNT(correction_sheet!W14,correction_sheet!X14,correction_sheet!Y14,correction_sheet!Z14,correction_sheet!AA14)&lt;3,"NA",VLOOKUP(SUM(correction_sheet!W14,correction_sheet!X14,correction_sheet!Y14,correction_sheet!Z14,correction_sheet!AA14),Reference_sheet!$B$41:$D$46,3,FALSE))))</f>
        <v/>
      </c>
      <c r="H15" s="4" t="str">
        <f>IF(correction_sheet!$BH14=0,"NA",IF(correction_sheet!$A14="","",IF(COUNT(correction_sheet!Q14,correction_sheet!R14,correction_sheet!S14,correction_sheet!T14)&lt;2,"NA",VLOOKUP(SUM(correction_sheet!Q14,correction_sheet!R14,correction_sheet!S14,correction_sheet!T14),Reference_sheet!$B$50:$D$55,3,FALSE))))</f>
        <v/>
      </c>
      <c r="I15" s="4" t="str">
        <f>IF(correction_sheet!$BH14=0,"NA",IF(correction_sheet!$A14="","",IF(COUNT(correction_sheet!AB14,correction_sheet!AC14,correction_sheet!AD14,correction_sheet!AE14,correction_sheet!AF14)&lt;4,"NA",VLOOKUP(SUM(correction_sheet!AB14,correction_sheet!AC14,correction_sheet!AD14,correction_sheet!AE14,correction_sheet!AF14),Reference_sheet!$B$59:$D$64,3,FALSE))))</f>
        <v/>
      </c>
      <c r="J15" s="4" t="str">
        <f>IF(correction_sheet!$BH14=0,"NA",IF(correction_sheet!$A14="","",IF(COUNT(correction_sheet!AI14,correction_sheet!AG14,correction_sheet!AH14,correction_sheet!AJ14,correction_sheet!AK14)&lt;4,"NA",VLOOKUP(SUM(correction_sheet!AI14,correction_sheet!AG14,correction_sheet!AH14,correction_sheet!AJ14,correction_sheet!AK14),Reference_sheet!$B$67:$D$72,3,FALSE))))</f>
        <v/>
      </c>
      <c r="K15" s="4" t="str">
        <f>IF(correction_sheet!$BH14&lt;2,"NA",IF(correction_sheet!$A14="","",IF(COUNT(correction_sheet!AN14,correction_sheet!AO14,correction_sheet!AR14,correction_sheet!AS14,correction_sheet!BB14)&lt;4,"NA",VLOOKUP((SUM(correction_sheet!AN14,correction_sheet!AO14,correction_sheet!AR14,correction_sheet!AS14,correction_sheet!BB14)),Reference_sheet!$B$77:$D$87,3,FALSE))))</f>
        <v/>
      </c>
      <c r="L15" s="4" t="str">
        <f>IF(correction_sheet!$BH14&lt;2,"NA",IF(correction_sheet!$A14="","",IF(COUNT(correction_sheet!AT14,correction_sheet!AU14,correction_sheet!AV14,correction_sheet!AW14,correction_sheet!BA14)&lt;4,"NA",VLOOKUP((SUM(correction_sheet!AT14,correction_sheet!AU14,correction_sheet!AV14,correction_sheet!AW14,correction_sheet!BA14)),Reference_sheet!$B$91:$D$96,3,FALSE))))</f>
        <v/>
      </c>
      <c r="M15" s="16" t="str">
        <f>IF(correction_sheet!$A14="","",IF(COUNT(C15,D15,E15,F15,G15,H15,I15,J15,K15,L15)&lt;8,"NA",SUM(IF(C15&gt;=Reference_sheet!$H$2,1,0),IF(D15&gt;=Reference_sheet!$I$2,1,0),IF(E15&gt;=Reference_sheet!$J$2,1,0),IF(F15&gt;=Reference_sheet!$K$2,1,0),IF(G15&gt;=Reference_sheet!$L$2,1,0),IF(H15&gt;=Reference_sheet!$M$2,1,0),IF(I15&gt;=Reference_sheet!$N$2,1,0),IF(J15&gt;=Reference_sheet!$O$2,1,0),IF(K15&gt;=Reference_sheet!$P$2,1,0),IF(L15&gt;=Reference_sheet!$Q$2,1,0))-COUNTIF(C15,"NA")-COUNTIF(D15,"NA")-COUNTIF(E15,"NA")-COUNTIF(F15,"NA")-COUNTIF(G15,"NA")-COUNTIF(H15,"NA")-COUNTIF(I15,"NA")-COUNTIF(J15,"NA")-COUNTIF(K15,"NA")-COUNTIF(L15,"NA")))</f>
        <v/>
      </c>
      <c r="N15" s="16" t="str">
        <f>IF(correction_sheet!$A14="","",IF(COUNT(C15,D15,E15,F15,G15,H15,I15,J15,K15,L15)&lt;8,"NA",INT(0.5+SUM(C15,D15,E15,F15,G15,H15,I15,J15,K15,L15))))</f>
        <v/>
      </c>
      <c r="O15" s="4" t="str">
        <f>IF(correction_sheet!$A14="","",IF(C15&gt;=Reference_sheet!$H$2,1,0))</f>
        <v/>
      </c>
      <c r="P15" s="4" t="str">
        <f>IF(correction_sheet!$A14="","",IF(D15&gt;=Reference_sheet!$I$2,1,0))</f>
        <v/>
      </c>
      <c r="Q15" s="4" t="str">
        <f>IF(correction_sheet!$A14="","",IF(E15&gt;=Reference_sheet!$J$2,1,0))</f>
        <v/>
      </c>
      <c r="R15" s="4" t="str">
        <f>IF(correction_sheet!$A14="","",IF(F15&gt;=Reference_sheet!$K$2,1,0))</f>
        <v/>
      </c>
      <c r="S15" s="4" t="str">
        <f>IF(correction_sheet!$A14="","",IF(G15&gt;=Reference_sheet!$L$2,1,0))</f>
        <v/>
      </c>
      <c r="T15" s="4" t="str">
        <f>IF(correction_sheet!$A14="","",IF(H15&gt;=Reference_sheet!$M$2,1,0))</f>
        <v/>
      </c>
      <c r="U15" s="4" t="str">
        <f>IF(correction_sheet!$A14="","",IF(I15&gt;=Reference_sheet!$N$2,1,0))</f>
        <v/>
      </c>
      <c r="V15" s="4" t="str">
        <f>IF(correction_sheet!$A14="","",IF(J15&gt;=Reference_sheet!$O$2,1,0))</f>
        <v/>
      </c>
      <c r="W15" s="4" t="str">
        <f>IF(correction_sheet!$A14="","",IF(K15&gt;=Reference_sheet!$P$2,1,0))</f>
        <v/>
      </c>
      <c r="X15" s="4" t="str">
        <f>IF(correction_sheet!$A14="","",IF(L15&gt;=Reference_sheet!$Q$2,1,0))</f>
        <v/>
      </c>
      <c r="Y15" s="4" t="str">
        <f>IF($A15="","",SUM(IF(MAX(correction_sheet!N14:P14)&gt;0,O15,0),P15:T15,W15:X15))</f>
        <v/>
      </c>
    </row>
    <row r="16" spans="1:25">
      <c r="A16" s="7" t="str">
        <f>IF(correction_sheet!$A15="","",correction_sheet!$A15)</f>
        <v/>
      </c>
      <c r="B16" s="7" t="str">
        <f>IF(correction_sheet!$B15="","",correction_sheet!$B15)</f>
        <v/>
      </c>
      <c r="C16" s="4" t="str">
        <f>IF(correction_sheet!$BC15=0,"NA",IF(correction_sheet!$A15="","",IF(COUNT(correction_sheet!U15,correction_sheet!V15,correction_sheet!N15,correction_sheet!O15,correction_sheet!P15,correction_sheet!AL15,correction_sheet!AM15)&lt;5,"NA",VLOOKUP(SUM(correction_sheet!U15,correction_sheet!V15,correction_sheet!N15,correction_sheet!O15,correction_sheet!P15,correction_sheet!AL15,correction_sheet!AM15),Reference_sheet!$B$2:$D$11,3,FALSE))))</f>
        <v/>
      </c>
      <c r="D16" s="4" t="str">
        <f>IF(correction_sheet!$BC15=0,"NA",IF(correction_sheet!$A15="","",IF(COUNT( correction_sheet!C15, correction_sheet!D15, correction_sheet!E15, correction_sheet!F15)&lt;3,"NA",VLOOKUP(SUM(  correction_sheet!C15, correction_sheet!D15,correction_sheet!E15, correction_sheet!F15),Reference_sheet!$B$14:$D$18,3,FALSE))))</f>
        <v/>
      </c>
      <c r="E16" s="4" t="str">
        <f>IF(correction_sheet!$BH15=0,"NA",IF(correction_sheet!$A15="","",IF(COUNT( correction_sheet!G15, correction_sheet!AP15, correction_sheet!AQ15, correction_sheet!AX15,correction_sheet!AZ15,correction_sheet!AY15)&lt;4,"NA",VLOOKUP(SUM( correction_sheet!G15, correction_sheet!AP15, correction_sheet!AQ15, correction_sheet!AX15,correction_sheet!AZ15,correction_sheet!AY15),Reference_sheet!$B$23:$D$28,3,FALSE))))</f>
        <v/>
      </c>
      <c r="F16" s="4" t="str">
        <f>IF(correction_sheet!$BC15=0,"NA",IF(correction_sheet!$A15="","",IF(COUNT( correction_sheet!H15, correction_sheet!I15, correction_sheet!K15, correction_sheet!L15, correction_sheet!M15,correction_sheet!J15)&lt;4,"NA",VLOOKUP(SUM(correction_sheet!H15, correction_sheet!I15, correction_sheet!K15, correction_sheet!L15, correction_sheet!M15,correction_sheet!J15),Reference_sheet!$B$32:$D$38,3,FALSE))))</f>
        <v/>
      </c>
      <c r="G16" s="4" t="str">
        <f>IF(correction_sheet!$BH15=0,"NA",IF(correction_sheet!$A15="","",IF(COUNT(correction_sheet!W15,correction_sheet!X15,correction_sheet!Y15,correction_sheet!Z15,correction_sheet!AA15)&lt;3,"NA",VLOOKUP(SUM(correction_sheet!W15,correction_sheet!X15,correction_sheet!Y15,correction_sheet!Z15,correction_sheet!AA15),Reference_sheet!$B$41:$D$46,3,FALSE))))</f>
        <v/>
      </c>
      <c r="H16" s="4" t="str">
        <f>IF(correction_sheet!$BH15=0,"NA",IF(correction_sheet!$A15="","",IF(COUNT(correction_sheet!Q15,correction_sheet!R15,correction_sheet!S15,correction_sheet!T15)&lt;2,"NA",VLOOKUP(SUM(correction_sheet!Q15,correction_sheet!R15,correction_sheet!S15,correction_sheet!T15),Reference_sheet!$B$50:$D$55,3,FALSE))))</f>
        <v/>
      </c>
      <c r="I16" s="4" t="str">
        <f>IF(correction_sheet!$BH15=0,"NA",IF(correction_sheet!$A15="","",IF(COUNT(correction_sheet!AB15,correction_sheet!AC15,correction_sheet!AD15,correction_sheet!AE15,correction_sheet!AF15)&lt;4,"NA",VLOOKUP(SUM(correction_sheet!AB15,correction_sheet!AC15,correction_sheet!AD15,correction_sheet!AE15,correction_sheet!AF15),Reference_sheet!$B$59:$D$64,3,FALSE))))</f>
        <v/>
      </c>
      <c r="J16" s="4" t="str">
        <f>IF(correction_sheet!$BH15=0,"NA",IF(correction_sheet!$A15="","",IF(COUNT(correction_sheet!AI15,correction_sheet!AG15,correction_sheet!AH15,correction_sheet!AJ15,correction_sheet!AK15)&lt;4,"NA",VLOOKUP(SUM(correction_sheet!AI15,correction_sheet!AG15,correction_sheet!AH15,correction_sheet!AJ15,correction_sheet!AK15),Reference_sheet!$B$67:$D$72,3,FALSE))))</f>
        <v/>
      </c>
      <c r="K16" s="4" t="str">
        <f>IF(correction_sheet!$BH15&lt;2,"NA",IF(correction_sheet!$A15="","",IF(COUNT(correction_sheet!AN15,correction_sheet!AO15,correction_sheet!AR15,correction_sheet!AS15,correction_sheet!BB15)&lt;4,"NA",VLOOKUP((SUM(correction_sheet!AN15,correction_sheet!AO15,correction_sheet!AR15,correction_sheet!AS15,correction_sheet!BB15)),Reference_sheet!$B$77:$D$87,3,FALSE))))</f>
        <v/>
      </c>
      <c r="L16" s="4" t="str">
        <f>IF(correction_sheet!$BH15&lt;2,"NA",IF(correction_sheet!$A15="","",IF(COUNT(correction_sheet!AT15,correction_sheet!AU15,correction_sheet!AV15,correction_sheet!AW15,correction_sheet!BA15)&lt;4,"NA",VLOOKUP((SUM(correction_sheet!AT15,correction_sheet!AU15,correction_sheet!AV15,correction_sheet!AW15,correction_sheet!BA15)),Reference_sheet!$B$91:$D$96,3,FALSE))))</f>
        <v/>
      </c>
      <c r="M16" s="16" t="str">
        <f>IF(correction_sheet!$A15="","",IF(COUNT(C16,D16,E16,F16,G16,H16,I16,J16,K16,L16)&lt;8,"NA",SUM(IF(C16&gt;=Reference_sheet!$H$2,1,0),IF(D16&gt;=Reference_sheet!$I$2,1,0),IF(E16&gt;=Reference_sheet!$J$2,1,0),IF(F16&gt;=Reference_sheet!$K$2,1,0),IF(G16&gt;=Reference_sheet!$L$2,1,0),IF(H16&gt;=Reference_sheet!$M$2,1,0),IF(I16&gt;=Reference_sheet!$N$2,1,0),IF(J16&gt;=Reference_sheet!$O$2,1,0),IF(K16&gt;=Reference_sheet!$P$2,1,0),IF(L16&gt;=Reference_sheet!$Q$2,1,0))-COUNTIF(C16,"NA")-COUNTIF(D16,"NA")-COUNTIF(E16,"NA")-COUNTIF(F16,"NA")-COUNTIF(G16,"NA")-COUNTIF(H16,"NA")-COUNTIF(I16,"NA")-COUNTIF(J16,"NA")-COUNTIF(K16,"NA")-COUNTIF(L16,"NA")))</f>
        <v/>
      </c>
      <c r="N16" s="16" t="str">
        <f>IF(correction_sheet!$A15="","",IF(COUNT(C16,D16,E16,F16,G16,H16,I16,J16,K16,L16)&lt;8,"NA",INT(0.5+SUM(C16,D16,E16,F16,G16,H16,I16,J16,K16,L16))))</f>
        <v/>
      </c>
      <c r="O16" s="4" t="str">
        <f>IF(correction_sheet!$A15="","",IF(C16&gt;=Reference_sheet!$H$2,1,0))</f>
        <v/>
      </c>
      <c r="P16" s="4" t="str">
        <f>IF(correction_sheet!$A15="","",IF(D16&gt;=Reference_sheet!$I$2,1,0))</f>
        <v/>
      </c>
      <c r="Q16" s="4" t="str">
        <f>IF(correction_sheet!$A15="","",IF(E16&gt;=Reference_sheet!$J$2,1,0))</f>
        <v/>
      </c>
      <c r="R16" s="4" t="str">
        <f>IF(correction_sheet!$A15="","",IF(F16&gt;=Reference_sheet!$K$2,1,0))</f>
        <v/>
      </c>
      <c r="S16" s="4" t="str">
        <f>IF(correction_sheet!$A15="","",IF(G16&gt;=Reference_sheet!$L$2,1,0))</f>
        <v/>
      </c>
      <c r="T16" s="4" t="str">
        <f>IF(correction_sheet!$A15="","",IF(H16&gt;=Reference_sheet!$M$2,1,0))</f>
        <v/>
      </c>
      <c r="U16" s="4" t="str">
        <f>IF(correction_sheet!$A15="","",IF(I16&gt;=Reference_sheet!$N$2,1,0))</f>
        <v/>
      </c>
      <c r="V16" s="4" t="str">
        <f>IF(correction_sheet!$A15="","",IF(J16&gt;=Reference_sheet!$O$2,1,0))</f>
        <v/>
      </c>
      <c r="W16" s="4" t="str">
        <f>IF(correction_sheet!$A15="","",IF(K16&gt;=Reference_sheet!$P$2,1,0))</f>
        <v/>
      </c>
      <c r="X16" s="4" t="str">
        <f>IF(correction_sheet!$A15="","",IF(L16&gt;=Reference_sheet!$Q$2,1,0))</f>
        <v/>
      </c>
      <c r="Y16" s="4" t="str">
        <f>IF($A16="","",SUM(IF(MAX(correction_sheet!N15:P15)&gt;0,O16,0),P16:T16,W16:X16))</f>
        <v/>
      </c>
    </row>
    <row r="17" spans="1:25">
      <c r="A17" s="7" t="str">
        <f>IF(correction_sheet!$A16="","",correction_sheet!$A16)</f>
        <v/>
      </c>
      <c r="B17" s="7" t="str">
        <f>IF(correction_sheet!$B16="","",correction_sheet!$B16)</f>
        <v/>
      </c>
      <c r="C17" s="4" t="str">
        <f>IF(correction_sheet!$BC16=0,"NA",IF(correction_sheet!$A16="","",IF(COUNT(correction_sheet!U16,correction_sheet!V16,correction_sheet!N16,correction_sheet!O16,correction_sheet!P16,correction_sheet!AL16,correction_sheet!AM16)&lt;5,"NA",VLOOKUP(SUM(correction_sheet!U16,correction_sheet!V16,correction_sheet!N16,correction_sheet!O16,correction_sheet!P16,correction_sheet!AL16,correction_sheet!AM16),Reference_sheet!$B$2:$D$11,3,FALSE))))</f>
        <v/>
      </c>
      <c r="D17" s="4" t="str">
        <f>IF(correction_sheet!$BC16=0,"NA",IF(correction_sheet!$A16="","",IF(COUNT( correction_sheet!C16, correction_sheet!D16, correction_sheet!E16, correction_sheet!F16)&lt;3,"NA",VLOOKUP(SUM(  correction_sheet!C16, correction_sheet!D16,correction_sheet!E16, correction_sheet!F16),Reference_sheet!$B$14:$D$18,3,FALSE))))</f>
        <v/>
      </c>
      <c r="E17" s="4" t="str">
        <f>IF(correction_sheet!$BH16=0,"NA",IF(correction_sheet!$A16="","",IF(COUNT( correction_sheet!G16, correction_sheet!AP16, correction_sheet!AQ16, correction_sheet!AX16,correction_sheet!AZ16,correction_sheet!AY16)&lt;4,"NA",VLOOKUP(SUM( correction_sheet!G16, correction_sheet!AP16, correction_sheet!AQ16, correction_sheet!AX16,correction_sheet!AZ16,correction_sheet!AY16),Reference_sheet!$B$23:$D$28,3,FALSE))))</f>
        <v/>
      </c>
      <c r="F17" s="4" t="str">
        <f>IF(correction_sheet!$BC16=0,"NA",IF(correction_sheet!$A16="","",IF(COUNT( correction_sheet!H16, correction_sheet!I16, correction_sheet!K16, correction_sheet!L16, correction_sheet!M16,correction_sheet!J16)&lt;4,"NA",VLOOKUP(SUM(correction_sheet!H16, correction_sheet!I16, correction_sheet!K16, correction_sheet!L16, correction_sheet!M16,correction_sheet!J16),Reference_sheet!$B$32:$D$38,3,FALSE))))</f>
        <v/>
      </c>
      <c r="G17" s="4" t="str">
        <f>IF(correction_sheet!$BH16=0,"NA",IF(correction_sheet!$A16="","",IF(COUNT(correction_sheet!W16,correction_sheet!X16,correction_sheet!Y16,correction_sheet!Z16,correction_sheet!AA16)&lt;3,"NA",VLOOKUP(SUM(correction_sheet!W16,correction_sheet!X16,correction_sheet!Y16,correction_sheet!Z16,correction_sheet!AA16),Reference_sheet!$B$41:$D$46,3,FALSE))))</f>
        <v/>
      </c>
      <c r="H17" s="4" t="str">
        <f>IF(correction_sheet!$BH16=0,"NA",IF(correction_sheet!$A16="","",IF(COUNT(correction_sheet!Q16,correction_sheet!R16,correction_sheet!S16,correction_sheet!T16)&lt;2,"NA",VLOOKUP(SUM(correction_sheet!Q16,correction_sheet!R16,correction_sheet!S16,correction_sheet!T16),Reference_sheet!$B$50:$D$55,3,FALSE))))</f>
        <v/>
      </c>
      <c r="I17" s="4" t="str">
        <f>IF(correction_sheet!$BH16=0,"NA",IF(correction_sheet!$A16="","",IF(COUNT(correction_sheet!AB16,correction_sheet!AC16,correction_sheet!AD16,correction_sheet!AE16,correction_sheet!AF16)&lt;4,"NA",VLOOKUP(SUM(correction_sheet!AB16,correction_sheet!AC16,correction_sheet!AD16,correction_sheet!AE16,correction_sheet!AF16),Reference_sheet!$B$59:$D$64,3,FALSE))))</f>
        <v/>
      </c>
      <c r="J17" s="4" t="str">
        <f>IF(correction_sheet!$BH16=0,"NA",IF(correction_sheet!$A16="","",IF(COUNT(correction_sheet!AI16,correction_sheet!AG16,correction_sheet!AH16,correction_sheet!AJ16,correction_sheet!AK16)&lt;4,"NA",VLOOKUP(SUM(correction_sheet!AI16,correction_sheet!AG16,correction_sheet!AH16,correction_sheet!AJ16,correction_sheet!AK16),Reference_sheet!$B$67:$D$72,3,FALSE))))</f>
        <v/>
      </c>
      <c r="K17" s="4" t="str">
        <f>IF(correction_sheet!$BH16&lt;2,"NA",IF(correction_sheet!$A16="","",IF(COUNT(correction_sheet!AN16,correction_sheet!AO16,correction_sheet!AR16,correction_sheet!AS16,correction_sheet!BB16)&lt;4,"NA",VLOOKUP((SUM(correction_sheet!AN16,correction_sheet!AO16,correction_sheet!AR16,correction_sheet!AS16,correction_sheet!BB16)),Reference_sheet!$B$77:$D$87,3,FALSE))))</f>
        <v/>
      </c>
      <c r="L17" s="4" t="str">
        <f>IF(correction_sheet!$BH16&lt;2,"NA",IF(correction_sheet!$A16="","",IF(COUNT(correction_sheet!AT16,correction_sheet!AU16,correction_sheet!AV16,correction_sheet!AW16,correction_sheet!BA16)&lt;4,"NA",VLOOKUP((SUM(correction_sheet!AT16,correction_sheet!AU16,correction_sheet!AV16,correction_sheet!AW16,correction_sheet!BA16)),Reference_sheet!$B$91:$D$96,3,FALSE))))</f>
        <v/>
      </c>
      <c r="M17" s="16" t="str">
        <f>IF(correction_sheet!$A16="","",IF(COUNT(C17,D17,E17,F17,G17,H17,I17,J17,K17,L17)&lt;8,"NA",SUM(IF(C17&gt;=Reference_sheet!$H$2,1,0),IF(D17&gt;=Reference_sheet!$I$2,1,0),IF(E17&gt;=Reference_sheet!$J$2,1,0),IF(F17&gt;=Reference_sheet!$K$2,1,0),IF(G17&gt;=Reference_sheet!$L$2,1,0),IF(H17&gt;=Reference_sheet!$M$2,1,0),IF(I17&gt;=Reference_sheet!$N$2,1,0),IF(J17&gt;=Reference_sheet!$O$2,1,0),IF(K17&gt;=Reference_sheet!$P$2,1,0),IF(L17&gt;=Reference_sheet!$Q$2,1,0))-COUNTIF(C17,"NA")-COUNTIF(D17,"NA")-COUNTIF(E17,"NA")-COUNTIF(F17,"NA")-COUNTIF(G17,"NA")-COUNTIF(H17,"NA")-COUNTIF(I17,"NA")-COUNTIF(J17,"NA")-COUNTIF(K17,"NA")-COUNTIF(L17,"NA")))</f>
        <v/>
      </c>
      <c r="N17" s="16" t="str">
        <f>IF(correction_sheet!$A16="","",IF(COUNT(C17,D17,E17,F17,G17,H17,I17,J17,K17,L17)&lt;8,"NA",INT(0.5+SUM(C17,D17,E17,F17,G17,H17,I17,J17,K17,L17))))</f>
        <v/>
      </c>
      <c r="O17" s="4" t="str">
        <f>IF(correction_sheet!$A16="","",IF(C17&gt;=Reference_sheet!$H$2,1,0))</f>
        <v/>
      </c>
      <c r="P17" s="4" t="str">
        <f>IF(correction_sheet!$A16="","",IF(D17&gt;=Reference_sheet!$I$2,1,0))</f>
        <v/>
      </c>
      <c r="Q17" s="4" t="str">
        <f>IF(correction_sheet!$A16="","",IF(E17&gt;=Reference_sheet!$J$2,1,0))</f>
        <v/>
      </c>
      <c r="R17" s="4" t="str">
        <f>IF(correction_sheet!$A16="","",IF(F17&gt;=Reference_sheet!$K$2,1,0))</f>
        <v/>
      </c>
      <c r="S17" s="4" t="str">
        <f>IF(correction_sheet!$A16="","",IF(G17&gt;=Reference_sheet!$L$2,1,0))</f>
        <v/>
      </c>
      <c r="T17" s="4" t="str">
        <f>IF(correction_sheet!$A16="","",IF(H17&gt;=Reference_sheet!$M$2,1,0))</f>
        <v/>
      </c>
      <c r="U17" s="4" t="str">
        <f>IF(correction_sheet!$A16="","",IF(I17&gt;=Reference_sheet!$N$2,1,0))</f>
        <v/>
      </c>
      <c r="V17" s="4" t="str">
        <f>IF(correction_sheet!$A16="","",IF(J17&gt;=Reference_sheet!$O$2,1,0))</f>
        <v/>
      </c>
      <c r="W17" s="4" t="str">
        <f>IF(correction_sheet!$A16="","",IF(K17&gt;=Reference_sheet!$P$2,1,0))</f>
        <v/>
      </c>
      <c r="X17" s="4" t="str">
        <f>IF(correction_sheet!$A16="","",IF(L17&gt;=Reference_sheet!$Q$2,1,0))</f>
        <v/>
      </c>
      <c r="Y17" s="4" t="str">
        <f>IF($A17="","",SUM(IF(MAX(correction_sheet!N16:P16)&gt;0,O17,0),P17:T17,W17:X17))</f>
        <v/>
      </c>
    </row>
    <row r="18" spans="1:25">
      <c r="A18" s="7" t="str">
        <f>IF(correction_sheet!$A17="","",correction_sheet!$A17)</f>
        <v/>
      </c>
      <c r="B18" s="7" t="str">
        <f>IF(correction_sheet!$B17="","",correction_sheet!$B17)</f>
        <v/>
      </c>
      <c r="C18" s="4" t="str">
        <f>IF(correction_sheet!$BC17=0,"NA",IF(correction_sheet!$A17="","",IF(COUNT(correction_sheet!U17,correction_sheet!V17,correction_sheet!N17,correction_sheet!O17,correction_sheet!P17,correction_sheet!AL17,correction_sheet!AM17)&lt;5,"NA",VLOOKUP(SUM(correction_sheet!U17,correction_sheet!V17,correction_sheet!N17,correction_sheet!O17,correction_sheet!P17,correction_sheet!AL17,correction_sheet!AM17),Reference_sheet!$B$2:$D$11,3,FALSE))))</f>
        <v/>
      </c>
      <c r="D18" s="4" t="str">
        <f>IF(correction_sheet!$BC17=0,"NA",IF(correction_sheet!$A17="","",IF(COUNT( correction_sheet!C17, correction_sheet!D17, correction_sheet!E17, correction_sheet!F17)&lt;3,"NA",VLOOKUP(SUM(  correction_sheet!C17, correction_sheet!D17,correction_sheet!E17, correction_sheet!F17),Reference_sheet!$B$14:$D$18,3,FALSE))))</f>
        <v/>
      </c>
      <c r="E18" s="4" t="str">
        <f>IF(correction_sheet!$BH17=0,"NA",IF(correction_sheet!$A17="","",IF(COUNT( correction_sheet!G17, correction_sheet!AP17, correction_sheet!AQ17, correction_sheet!AX17,correction_sheet!AZ17,correction_sheet!AY17)&lt;4,"NA",VLOOKUP(SUM( correction_sheet!G17, correction_sheet!AP17, correction_sheet!AQ17, correction_sheet!AX17,correction_sheet!AZ17,correction_sheet!AY17),Reference_sheet!$B$23:$D$28,3,FALSE))))</f>
        <v/>
      </c>
      <c r="F18" s="4" t="str">
        <f>IF(correction_sheet!$BC17=0,"NA",IF(correction_sheet!$A17="","",IF(COUNT( correction_sheet!H17, correction_sheet!I17, correction_sheet!K17, correction_sheet!L17, correction_sheet!M17,correction_sheet!J17)&lt;4,"NA",VLOOKUP(SUM(correction_sheet!H17, correction_sheet!I17, correction_sheet!K17, correction_sheet!L17, correction_sheet!M17,correction_sheet!J17),Reference_sheet!$B$32:$D$38,3,FALSE))))</f>
        <v/>
      </c>
      <c r="G18" s="4" t="str">
        <f>IF(correction_sheet!$BH17=0,"NA",IF(correction_sheet!$A17="","",IF(COUNT(correction_sheet!W17,correction_sheet!X17,correction_sheet!Y17,correction_sheet!Z17,correction_sheet!AA17)&lt;3,"NA",VLOOKUP(SUM(correction_sheet!W17,correction_sheet!X17,correction_sheet!Y17,correction_sheet!Z17,correction_sheet!AA17),Reference_sheet!$B$41:$D$46,3,FALSE))))</f>
        <v/>
      </c>
      <c r="H18" s="4" t="str">
        <f>IF(correction_sheet!$BH17=0,"NA",IF(correction_sheet!$A17="","",IF(COUNT(correction_sheet!Q17,correction_sheet!R17,correction_sheet!S17,correction_sheet!T17)&lt;2,"NA",VLOOKUP(SUM(correction_sheet!Q17,correction_sheet!R17,correction_sheet!S17,correction_sheet!T17),Reference_sheet!$B$50:$D$55,3,FALSE))))</f>
        <v/>
      </c>
      <c r="I18" s="4" t="str">
        <f>IF(correction_sheet!$BH17=0,"NA",IF(correction_sheet!$A17="","",IF(COUNT(correction_sheet!AB17,correction_sheet!AC17,correction_sheet!AD17,correction_sheet!AE17,correction_sheet!AF17)&lt;4,"NA",VLOOKUP(SUM(correction_sheet!AB17,correction_sheet!AC17,correction_sheet!AD17,correction_sheet!AE17,correction_sheet!AF17),Reference_sheet!$B$59:$D$64,3,FALSE))))</f>
        <v/>
      </c>
      <c r="J18" s="4" t="str">
        <f>IF(correction_sheet!$BH17=0,"NA",IF(correction_sheet!$A17="","",IF(COUNT(correction_sheet!AI17,correction_sheet!AG17,correction_sheet!AH17,correction_sheet!AJ17,correction_sheet!AK17)&lt;4,"NA",VLOOKUP(SUM(correction_sheet!AI17,correction_sheet!AG17,correction_sheet!AH17,correction_sheet!AJ17,correction_sheet!AK17),Reference_sheet!$B$67:$D$72,3,FALSE))))</f>
        <v/>
      </c>
      <c r="K18" s="4" t="str">
        <f>IF(correction_sheet!$BH17&lt;2,"NA",IF(correction_sheet!$A17="","",IF(COUNT(correction_sheet!AN17,correction_sheet!AO17,correction_sheet!AR17,correction_sheet!AS17,correction_sheet!BB17)&lt;4,"NA",VLOOKUP((SUM(correction_sheet!AN17,correction_sheet!AO17,correction_sheet!AR17,correction_sheet!AS17,correction_sheet!BB17)),Reference_sheet!$B$77:$D$87,3,FALSE))))</f>
        <v/>
      </c>
      <c r="L18" s="4" t="str">
        <f>IF(correction_sheet!$BH17&lt;2,"NA",IF(correction_sheet!$A17="","",IF(COUNT(correction_sheet!AT17,correction_sheet!AU17,correction_sheet!AV17,correction_sheet!AW17,correction_sheet!BA17)&lt;4,"NA",VLOOKUP((SUM(correction_sheet!AT17,correction_sheet!AU17,correction_sheet!AV17,correction_sheet!AW17,correction_sheet!BA17)),Reference_sheet!$B$91:$D$96,3,FALSE))))</f>
        <v/>
      </c>
      <c r="M18" s="16" t="str">
        <f>IF(correction_sheet!$A17="","",IF(COUNT(C18,D18,E18,F18,G18,H18,I18,J18,K18,L18)&lt;8,"NA",SUM(IF(C18&gt;=Reference_sheet!$H$2,1,0),IF(D18&gt;=Reference_sheet!$I$2,1,0),IF(E18&gt;=Reference_sheet!$J$2,1,0),IF(F18&gt;=Reference_sheet!$K$2,1,0),IF(G18&gt;=Reference_sheet!$L$2,1,0),IF(H18&gt;=Reference_sheet!$M$2,1,0),IF(I18&gt;=Reference_sheet!$N$2,1,0),IF(J18&gt;=Reference_sheet!$O$2,1,0),IF(K18&gt;=Reference_sheet!$P$2,1,0),IF(L18&gt;=Reference_sheet!$Q$2,1,0))-COUNTIF(C18,"NA")-COUNTIF(D18,"NA")-COUNTIF(E18,"NA")-COUNTIF(F18,"NA")-COUNTIF(G18,"NA")-COUNTIF(H18,"NA")-COUNTIF(I18,"NA")-COUNTIF(J18,"NA")-COUNTIF(K18,"NA")-COUNTIF(L18,"NA")))</f>
        <v/>
      </c>
      <c r="N18" s="16" t="str">
        <f>IF(correction_sheet!$A17="","",IF(COUNT(C18,D18,E18,F18,G18,H18,I18,J18,K18,L18)&lt;8,"NA",INT(0.5+SUM(C18,D18,E18,F18,G18,H18,I18,J18,K18,L18))))</f>
        <v/>
      </c>
      <c r="O18" s="4" t="str">
        <f>IF(correction_sheet!$A17="","",IF(C18&gt;=Reference_sheet!$H$2,1,0))</f>
        <v/>
      </c>
      <c r="P18" s="4" t="str">
        <f>IF(correction_sheet!$A17="","",IF(D18&gt;=Reference_sheet!$I$2,1,0))</f>
        <v/>
      </c>
      <c r="Q18" s="4" t="str">
        <f>IF(correction_sheet!$A17="","",IF(E18&gt;=Reference_sheet!$J$2,1,0))</f>
        <v/>
      </c>
      <c r="R18" s="4" t="str">
        <f>IF(correction_sheet!$A17="","",IF(F18&gt;=Reference_sheet!$K$2,1,0))</f>
        <v/>
      </c>
      <c r="S18" s="4" t="str">
        <f>IF(correction_sheet!$A17="","",IF(G18&gt;=Reference_sheet!$L$2,1,0))</f>
        <v/>
      </c>
      <c r="T18" s="4" t="str">
        <f>IF(correction_sheet!$A17="","",IF(H18&gt;=Reference_sheet!$M$2,1,0))</f>
        <v/>
      </c>
      <c r="U18" s="4" t="str">
        <f>IF(correction_sheet!$A17="","",IF(I18&gt;=Reference_sheet!$N$2,1,0))</f>
        <v/>
      </c>
      <c r="V18" s="4" t="str">
        <f>IF(correction_sheet!$A17="","",IF(J18&gt;=Reference_sheet!$O$2,1,0))</f>
        <v/>
      </c>
      <c r="W18" s="4" t="str">
        <f>IF(correction_sheet!$A17="","",IF(K18&gt;=Reference_sheet!$P$2,1,0))</f>
        <v/>
      </c>
      <c r="X18" s="4" t="str">
        <f>IF(correction_sheet!$A17="","",IF(L18&gt;=Reference_sheet!$Q$2,1,0))</f>
        <v/>
      </c>
      <c r="Y18" s="4" t="str">
        <f>IF($A18="","",SUM(IF(MAX(correction_sheet!N17:P17)&gt;0,O18,0),P18:T18,W18:X18))</f>
        <v/>
      </c>
    </row>
    <row r="19" spans="1:25">
      <c r="A19" s="7" t="str">
        <f>IF(correction_sheet!$A18="","",correction_sheet!$A18)</f>
        <v/>
      </c>
      <c r="B19" s="7" t="str">
        <f>IF(correction_sheet!$B18="","",correction_sheet!$B18)</f>
        <v/>
      </c>
      <c r="C19" s="4" t="str">
        <f>IF(correction_sheet!$BC18=0,"NA",IF(correction_sheet!$A18="","",IF(COUNT(correction_sheet!U18,correction_sheet!V18,correction_sheet!N18,correction_sheet!O18,correction_sheet!P18,correction_sheet!AL18,correction_sheet!AM18)&lt;5,"NA",VLOOKUP(SUM(correction_sheet!U18,correction_sheet!V18,correction_sheet!N18,correction_sheet!O18,correction_sheet!P18,correction_sheet!AL18,correction_sheet!AM18),Reference_sheet!$B$2:$D$11,3,FALSE))))</f>
        <v/>
      </c>
      <c r="D19" s="4" t="str">
        <f>IF(correction_sheet!$BC18=0,"NA",IF(correction_sheet!$A18="","",IF(COUNT( correction_sheet!C18, correction_sheet!D18, correction_sheet!E18, correction_sheet!F18)&lt;3,"NA",VLOOKUP(SUM(  correction_sheet!C18, correction_sheet!D18,correction_sheet!E18, correction_sheet!F18),Reference_sheet!$B$14:$D$18,3,FALSE))))</f>
        <v/>
      </c>
      <c r="E19" s="4" t="str">
        <f>IF(correction_sheet!$BH18=0,"NA",IF(correction_sheet!$A18="","",IF(COUNT( correction_sheet!G18, correction_sheet!AP18, correction_sheet!AQ18, correction_sheet!AX18,correction_sheet!AZ18,correction_sheet!AY18)&lt;4,"NA",VLOOKUP(SUM( correction_sheet!G18, correction_sheet!AP18, correction_sheet!AQ18, correction_sheet!AX18,correction_sheet!AZ18,correction_sheet!AY18),Reference_sheet!$B$23:$D$28,3,FALSE))))</f>
        <v/>
      </c>
      <c r="F19" s="4" t="str">
        <f>IF(correction_sheet!$BC18=0,"NA",IF(correction_sheet!$A18="","",IF(COUNT( correction_sheet!H18, correction_sheet!I18, correction_sheet!K18, correction_sheet!L18, correction_sheet!M18,correction_sheet!J18)&lt;4,"NA",VLOOKUP(SUM(correction_sheet!H18, correction_sheet!I18, correction_sheet!K18, correction_sheet!L18, correction_sheet!M18,correction_sheet!J18),Reference_sheet!$B$32:$D$38,3,FALSE))))</f>
        <v/>
      </c>
      <c r="G19" s="4" t="str">
        <f>IF(correction_sheet!$BH18=0,"NA",IF(correction_sheet!$A18="","",IF(COUNT(correction_sheet!W18,correction_sheet!X18,correction_sheet!Y18,correction_sheet!Z18,correction_sheet!AA18)&lt;3,"NA",VLOOKUP(SUM(correction_sheet!W18,correction_sheet!X18,correction_sheet!Y18,correction_sheet!Z18,correction_sheet!AA18),Reference_sheet!$B$41:$D$46,3,FALSE))))</f>
        <v/>
      </c>
      <c r="H19" s="4" t="str">
        <f>IF(correction_sheet!$BH18=0,"NA",IF(correction_sheet!$A18="","",IF(COUNT(correction_sheet!Q18,correction_sheet!R18,correction_sheet!S18,correction_sheet!T18)&lt;2,"NA",VLOOKUP(SUM(correction_sheet!Q18,correction_sheet!R18,correction_sheet!S18,correction_sheet!T18),Reference_sheet!$B$50:$D$55,3,FALSE))))</f>
        <v/>
      </c>
      <c r="I19" s="4" t="str">
        <f>IF(correction_sheet!$BH18=0,"NA",IF(correction_sheet!$A18="","",IF(COUNT(correction_sheet!AB18,correction_sheet!AC18,correction_sheet!AD18,correction_sheet!AE18,correction_sheet!AF18)&lt;4,"NA",VLOOKUP(SUM(correction_sheet!AB18,correction_sheet!AC18,correction_sheet!AD18,correction_sheet!AE18,correction_sheet!AF18),Reference_sheet!$B$59:$D$64,3,FALSE))))</f>
        <v/>
      </c>
      <c r="J19" s="4" t="str">
        <f>IF(correction_sheet!$BH18=0,"NA",IF(correction_sheet!$A18="","",IF(COUNT(correction_sheet!AI18,correction_sheet!AG18,correction_sheet!AH18,correction_sheet!AJ18,correction_sheet!AK18)&lt;4,"NA",VLOOKUP(SUM(correction_sheet!AI18,correction_sheet!AG18,correction_sheet!AH18,correction_sheet!AJ18,correction_sheet!AK18),Reference_sheet!$B$67:$D$72,3,FALSE))))</f>
        <v/>
      </c>
      <c r="K19" s="4" t="str">
        <f>IF(correction_sheet!$BH18&lt;2,"NA",IF(correction_sheet!$A18="","",IF(COUNT(correction_sheet!AN18,correction_sheet!AO18,correction_sheet!AR18,correction_sheet!AS18,correction_sheet!BB18)&lt;4,"NA",VLOOKUP((SUM(correction_sheet!AN18,correction_sheet!AO18,correction_sheet!AR18,correction_sheet!AS18,correction_sheet!BB18)),Reference_sheet!$B$77:$D$87,3,FALSE))))</f>
        <v/>
      </c>
      <c r="L19" s="4" t="str">
        <f>IF(correction_sheet!$BH18&lt;2,"NA",IF(correction_sheet!$A18="","",IF(COUNT(correction_sheet!AT18,correction_sheet!AU18,correction_sheet!AV18,correction_sheet!AW18,correction_sheet!BA18)&lt;4,"NA",VLOOKUP((SUM(correction_sheet!AT18,correction_sheet!AU18,correction_sheet!AV18,correction_sheet!AW18,correction_sheet!BA18)),Reference_sheet!$B$91:$D$96,3,FALSE))))</f>
        <v/>
      </c>
      <c r="M19" s="16" t="str">
        <f>IF(correction_sheet!$A18="","",IF(COUNT(C19,D19,E19,F19,G19,H19,I19,J19,K19,L19)&lt;8,"NA",SUM(IF(C19&gt;=Reference_sheet!$H$2,1,0),IF(D19&gt;=Reference_sheet!$I$2,1,0),IF(E19&gt;=Reference_sheet!$J$2,1,0),IF(F19&gt;=Reference_sheet!$K$2,1,0),IF(G19&gt;=Reference_sheet!$L$2,1,0),IF(H19&gt;=Reference_sheet!$M$2,1,0),IF(I19&gt;=Reference_sheet!$N$2,1,0),IF(J19&gt;=Reference_sheet!$O$2,1,0),IF(K19&gt;=Reference_sheet!$P$2,1,0),IF(L19&gt;=Reference_sheet!$Q$2,1,0))-COUNTIF(C19,"NA")-COUNTIF(D19,"NA")-COUNTIF(E19,"NA")-COUNTIF(F19,"NA")-COUNTIF(G19,"NA")-COUNTIF(H19,"NA")-COUNTIF(I19,"NA")-COUNTIF(J19,"NA")-COUNTIF(K19,"NA")-COUNTIF(L19,"NA")))</f>
        <v/>
      </c>
      <c r="N19" s="16" t="str">
        <f>IF(correction_sheet!$A18="","",IF(COUNT(C19,D19,E19,F19,G19,H19,I19,J19,K19,L19)&lt;8,"NA",INT(0.5+SUM(C19,D19,E19,F19,G19,H19,I19,J19,K19,L19))))</f>
        <v/>
      </c>
      <c r="O19" s="4" t="str">
        <f>IF(correction_sheet!$A18="","",IF(C19&gt;=Reference_sheet!$H$2,1,0))</f>
        <v/>
      </c>
      <c r="P19" s="4" t="str">
        <f>IF(correction_sheet!$A18="","",IF(D19&gt;=Reference_sheet!$I$2,1,0))</f>
        <v/>
      </c>
      <c r="Q19" s="4" t="str">
        <f>IF(correction_sheet!$A18="","",IF(E19&gt;=Reference_sheet!$J$2,1,0))</f>
        <v/>
      </c>
      <c r="R19" s="4" t="str">
        <f>IF(correction_sheet!$A18="","",IF(F19&gt;=Reference_sheet!$K$2,1,0))</f>
        <v/>
      </c>
      <c r="S19" s="4" t="str">
        <f>IF(correction_sheet!$A18="","",IF(G19&gt;=Reference_sheet!$L$2,1,0))</f>
        <v/>
      </c>
      <c r="T19" s="4" t="str">
        <f>IF(correction_sheet!$A18="","",IF(H19&gt;=Reference_sheet!$M$2,1,0))</f>
        <v/>
      </c>
      <c r="U19" s="4" t="str">
        <f>IF(correction_sheet!$A18="","",IF(I19&gt;=Reference_sheet!$N$2,1,0))</f>
        <v/>
      </c>
      <c r="V19" s="4" t="str">
        <f>IF(correction_sheet!$A18="","",IF(J19&gt;=Reference_sheet!$O$2,1,0))</f>
        <v/>
      </c>
      <c r="W19" s="4" t="str">
        <f>IF(correction_sheet!$A18="","",IF(K19&gt;=Reference_sheet!$P$2,1,0))</f>
        <v/>
      </c>
      <c r="X19" s="4" t="str">
        <f>IF(correction_sheet!$A18="","",IF(L19&gt;=Reference_sheet!$Q$2,1,0))</f>
        <v/>
      </c>
      <c r="Y19" s="4" t="str">
        <f>IF($A19="","",SUM(IF(MAX(correction_sheet!N18:P18)&gt;0,O19,0),P19:T19,W19:X19))</f>
        <v/>
      </c>
    </row>
    <row r="20" spans="1:25">
      <c r="A20" s="7" t="str">
        <f>IF(correction_sheet!$A19="","",correction_sheet!$A19)</f>
        <v/>
      </c>
      <c r="B20" s="7" t="str">
        <f>IF(correction_sheet!$B19="","",correction_sheet!$B19)</f>
        <v/>
      </c>
      <c r="C20" s="4" t="str">
        <f>IF(correction_sheet!$BC19=0,"NA",IF(correction_sheet!$A19="","",IF(COUNT(correction_sheet!U19,correction_sheet!V19,correction_sheet!N19,correction_sheet!O19,correction_sheet!P19,correction_sheet!AL19,correction_sheet!AM19)&lt;5,"NA",VLOOKUP(SUM(correction_sheet!U19,correction_sheet!V19,correction_sheet!N19,correction_sheet!O19,correction_sheet!P19,correction_sheet!AL19,correction_sheet!AM19),Reference_sheet!$B$2:$D$11,3,FALSE))))</f>
        <v/>
      </c>
      <c r="D20" s="4" t="str">
        <f>IF(correction_sheet!$BC19=0,"NA",IF(correction_sheet!$A19="","",IF(COUNT( correction_sheet!C19, correction_sheet!D19, correction_sheet!E19, correction_sheet!F19)&lt;3,"NA",VLOOKUP(SUM(  correction_sheet!C19, correction_sheet!D19,correction_sheet!E19, correction_sheet!F19),Reference_sheet!$B$14:$D$18,3,FALSE))))</f>
        <v/>
      </c>
      <c r="E20" s="4" t="str">
        <f>IF(correction_sheet!$BH19=0,"NA",IF(correction_sheet!$A19="","",IF(COUNT( correction_sheet!G19, correction_sheet!AP19, correction_sheet!AQ19, correction_sheet!AX19,correction_sheet!AZ19,correction_sheet!AY19)&lt;4,"NA",VLOOKUP(SUM( correction_sheet!G19, correction_sheet!AP19, correction_sheet!AQ19, correction_sheet!AX19,correction_sheet!AZ19,correction_sheet!AY19),Reference_sheet!$B$23:$D$28,3,FALSE))))</f>
        <v/>
      </c>
      <c r="F20" s="4" t="str">
        <f>IF(correction_sheet!$BC19=0,"NA",IF(correction_sheet!$A19="","",IF(COUNT( correction_sheet!H19, correction_sheet!I19, correction_sheet!K19, correction_sheet!L19, correction_sheet!M19,correction_sheet!J19)&lt;4,"NA",VLOOKUP(SUM(correction_sheet!H19, correction_sheet!I19, correction_sheet!K19, correction_sheet!L19, correction_sheet!M19,correction_sheet!J19),Reference_sheet!$B$32:$D$38,3,FALSE))))</f>
        <v/>
      </c>
      <c r="G20" s="4" t="str">
        <f>IF(correction_sheet!$BH19=0,"NA",IF(correction_sheet!$A19="","",IF(COUNT(correction_sheet!W19,correction_sheet!X19,correction_sheet!Y19,correction_sheet!Z19,correction_sheet!AA19)&lt;3,"NA",VLOOKUP(SUM(correction_sheet!W19,correction_sheet!X19,correction_sheet!Y19,correction_sheet!Z19,correction_sheet!AA19),Reference_sheet!$B$41:$D$46,3,FALSE))))</f>
        <v/>
      </c>
      <c r="H20" s="4" t="str">
        <f>IF(correction_sheet!$BH19=0,"NA",IF(correction_sheet!$A19="","",IF(COUNT(correction_sheet!Q19,correction_sheet!R19,correction_sheet!S19,correction_sheet!T19)&lt;2,"NA",VLOOKUP(SUM(correction_sheet!Q19,correction_sheet!R19,correction_sheet!S19,correction_sheet!T19),Reference_sheet!$B$50:$D$55,3,FALSE))))</f>
        <v/>
      </c>
      <c r="I20" s="4" t="str">
        <f>IF(correction_sheet!$BH19=0,"NA",IF(correction_sheet!$A19="","",IF(COUNT(correction_sheet!AB19,correction_sheet!AC19,correction_sheet!AD19,correction_sheet!AE19,correction_sheet!AF19)&lt;4,"NA",VLOOKUP(SUM(correction_sheet!AB19,correction_sheet!AC19,correction_sheet!AD19,correction_sheet!AE19,correction_sheet!AF19),Reference_sheet!$B$59:$D$64,3,FALSE))))</f>
        <v/>
      </c>
      <c r="J20" s="4" t="str">
        <f>IF(correction_sheet!$BH19=0,"NA",IF(correction_sheet!$A19="","",IF(COUNT(correction_sheet!AI19,correction_sheet!AG19,correction_sheet!AH19,correction_sheet!AJ19,correction_sheet!AK19)&lt;4,"NA",VLOOKUP(SUM(correction_sheet!AI19,correction_sheet!AG19,correction_sheet!AH19,correction_sheet!AJ19,correction_sheet!AK19),Reference_sheet!$B$67:$D$72,3,FALSE))))</f>
        <v/>
      </c>
      <c r="K20" s="4" t="str">
        <f>IF(correction_sheet!$BH19&lt;2,"NA",IF(correction_sheet!$A19="","",IF(COUNT(correction_sheet!AN19,correction_sheet!AO19,correction_sheet!AR19,correction_sheet!AS19,correction_sheet!BB19)&lt;4,"NA",VLOOKUP((SUM(correction_sheet!AN19,correction_sheet!AO19,correction_sheet!AR19,correction_sheet!AS19,correction_sheet!BB19)),Reference_sheet!$B$77:$D$87,3,FALSE))))</f>
        <v/>
      </c>
      <c r="L20" s="4" t="str">
        <f>IF(correction_sheet!$BH19&lt;2,"NA",IF(correction_sheet!$A19="","",IF(COUNT(correction_sheet!AT19,correction_sheet!AU19,correction_sheet!AV19,correction_sheet!AW19,correction_sheet!BA19)&lt;4,"NA",VLOOKUP((SUM(correction_sheet!AT19,correction_sheet!AU19,correction_sheet!AV19,correction_sheet!AW19,correction_sheet!BA19)),Reference_sheet!$B$91:$D$96,3,FALSE))))</f>
        <v/>
      </c>
      <c r="M20" s="16" t="str">
        <f>IF(correction_sheet!$A19="","",IF(COUNT(C20,D20,E20,F20,G20,H20,I20,J20,K20,L20)&lt;8,"NA",SUM(IF(C20&gt;=Reference_sheet!$H$2,1,0),IF(D20&gt;=Reference_sheet!$I$2,1,0),IF(E20&gt;=Reference_sheet!$J$2,1,0),IF(F20&gt;=Reference_sheet!$K$2,1,0),IF(G20&gt;=Reference_sheet!$L$2,1,0),IF(H20&gt;=Reference_sheet!$M$2,1,0),IF(I20&gt;=Reference_sheet!$N$2,1,0),IF(J20&gt;=Reference_sheet!$O$2,1,0),IF(K20&gt;=Reference_sheet!$P$2,1,0),IF(L20&gt;=Reference_sheet!$Q$2,1,0))-COUNTIF(C20,"NA")-COUNTIF(D20,"NA")-COUNTIF(E20,"NA")-COUNTIF(F20,"NA")-COUNTIF(G20,"NA")-COUNTIF(H20,"NA")-COUNTIF(I20,"NA")-COUNTIF(J20,"NA")-COUNTIF(K20,"NA")-COUNTIF(L20,"NA")))</f>
        <v/>
      </c>
      <c r="N20" s="16" t="str">
        <f>IF(correction_sheet!$A19="","",IF(COUNT(C20,D20,E20,F20,G20,H20,I20,J20,K20,L20)&lt;8,"NA",INT(0.5+SUM(C20,D20,E20,F20,G20,H20,I20,J20,K20,L20))))</f>
        <v/>
      </c>
      <c r="O20" s="4" t="str">
        <f>IF(correction_sheet!$A19="","",IF(C20&gt;=Reference_sheet!$H$2,1,0))</f>
        <v/>
      </c>
      <c r="P20" s="4" t="str">
        <f>IF(correction_sheet!$A19="","",IF(D20&gt;=Reference_sheet!$I$2,1,0))</f>
        <v/>
      </c>
      <c r="Q20" s="4" t="str">
        <f>IF(correction_sheet!$A19="","",IF(E20&gt;=Reference_sheet!$J$2,1,0))</f>
        <v/>
      </c>
      <c r="R20" s="4" t="str">
        <f>IF(correction_sheet!$A19="","",IF(F20&gt;=Reference_sheet!$K$2,1,0))</f>
        <v/>
      </c>
      <c r="S20" s="4" t="str">
        <f>IF(correction_sheet!$A19="","",IF(G20&gt;=Reference_sheet!$L$2,1,0))</f>
        <v/>
      </c>
      <c r="T20" s="4" t="str">
        <f>IF(correction_sheet!$A19="","",IF(H20&gt;=Reference_sheet!$M$2,1,0))</f>
        <v/>
      </c>
      <c r="U20" s="4" t="str">
        <f>IF(correction_sheet!$A19="","",IF(I20&gt;=Reference_sheet!$N$2,1,0))</f>
        <v/>
      </c>
      <c r="V20" s="4" t="str">
        <f>IF(correction_sheet!$A19="","",IF(J20&gt;=Reference_sheet!$O$2,1,0))</f>
        <v/>
      </c>
      <c r="W20" s="4" t="str">
        <f>IF(correction_sheet!$A19="","",IF(K20&gt;=Reference_sheet!$P$2,1,0))</f>
        <v/>
      </c>
      <c r="X20" s="4" t="str">
        <f>IF(correction_sheet!$A19="","",IF(L20&gt;=Reference_sheet!$Q$2,1,0))</f>
        <v/>
      </c>
      <c r="Y20" s="4" t="str">
        <f>IF($A20="","",SUM(IF(MAX(correction_sheet!N19:P19)&gt;0,O20,0),P20:T20,W20:X20))</f>
        <v/>
      </c>
    </row>
    <row r="21" spans="1:25">
      <c r="A21" s="7" t="str">
        <f>IF(correction_sheet!$A20="","",correction_sheet!$A20)</f>
        <v/>
      </c>
      <c r="B21" s="7" t="str">
        <f>IF(correction_sheet!$B20="","",correction_sheet!$B20)</f>
        <v/>
      </c>
      <c r="C21" s="4" t="str">
        <f>IF(correction_sheet!$BC20=0,"NA",IF(correction_sheet!$A20="","",IF(COUNT(correction_sheet!U20,correction_sheet!V20,correction_sheet!N20,correction_sheet!O20,correction_sheet!P20,correction_sheet!AL20,correction_sheet!AM20)&lt;5,"NA",VLOOKUP(SUM(correction_sheet!U20,correction_sheet!V20,correction_sheet!N20,correction_sheet!O20,correction_sheet!P20,correction_sheet!AL20,correction_sheet!AM20),Reference_sheet!$B$2:$D$11,3,FALSE))))</f>
        <v/>
      </c>
      <c r="D21" s="4" t="str">
        <f>IF(correction_sheet!$BC20=0,"NA",IF(correction_sheet!$A20="","",IF(COUNT( correction_sheet!C20, correction_sheet!D20, correction_sheet!E20, correction_sheet!F20)&lt;3,"NA",VLOOKUP(SUM(  correction_sheet!C20, correction_sheet!D20,correction_sheet!E20, correction_sheet!F20),Reference_sheet!$B$14:$D$18,3,FALSE))))</f>
        <v/>
      </c>
      <c r="E21" s="4" t="str">
        <f>IF(correction_sheet!$BH20=0,"NA",IF(correction_sheet!$A20="","",IF(COUNT( correction_sheet!G20, correction_sheet!AP20, correction_sheet!AQ20, correction_sheet!AX20,correction_sheet!AZ20,correction_sheet!AY20)&lt;4,"NA",VLOOKUP(SUM( correction_sheet!G20, correction_sheet!AP20, correction_sheet!AQ20, correction_sheet!AX20,correction_sheet!AZ20,correction_sheet!AY20),Reference_sheet!$B$23:$D$28,3,FALSE))))</f>
        <v/>
      </c>
      <c r="F21" s="4" t="str">
        <f>IF(correction_sheet!$BC20=0,"NA",IF(correction_sheet!$A20="","",IF(COUNT( correction_sheet!H20, correction_sheet!I20, correction_sheet!K20, correction_sheet!L20, correction_sheet!M20,correction_sheet!J20)&lt;4,"NA",VLOOKUP(SUM(correction_sheet!H20, correction_sheet!I20, correction_sheet!K20, correction_sheet!L20, correction_sheet!M20,correction_sheet!J20),Reference_sheet!$B$32:$D$38,3,FALSE))))</f>
        <v/>
      </c>
      <c r="G21" s="4" t="str">
        <f>IF(correction_sheet!$BH20=0,"NA",IF(correction_sheet!$A20="","",IF(COUNT(correction_sheet!W20,correction_sheet!X20,correction_sheet!Y20,correction_sheet!Z20,correction_sheet!AA20)&lt;3,"NA",VLOOKUP(SUM(correction_sheet!W20,correction_sheet!X20,correction_sheet!Y20,correction_sheet!Z20,correction_sheet!AA20),Reference_sheet!$B$41:$D$46,3,FALSE))))</f>
        <v/>
      </c>
      <c r="H21" s="4" t="str">
        <f>IF(correction_sheet!$BH20=0,"NA",IF(correction_sheet!$A20="","",IF(COUNT(correction_sheet!Q20,correction_sheet!R20,correction_sheet!S20,correction_sheet!T20)&lt;2,"NA",VLOOKUP(SUM(correction_sheet!Q20,correction_sheet!R20,correction_sheet!S20,correction_sheet!T20),Reference_sheet!$B$50:$D$55,3,FALSE))))</f>
        <v/>
      </c>
      <c r="I21" s="4" t="str">
        <f>IF(correction_sheet!$BH20=0,"NA",IF(correction_sheet!$A20="","",IF(COUNT(correction_sheet!AB20,correction_sheet!AC20,correction_sheet!AD20,correction_sheet!AE20,correction_sheet!AF20)&lt;4,"NA",VLOOKUP(SUM(correction_sheet!AB20,correction_sheet!AC20,correction_sheet!AD20,correction_sheet!AE20,correction_sheet!AF20),Reference_sheet!$B$59:$D$64,3,FALSE))))</f>
        <v/>
      </c>
      <c r="J21" s="4" t="str">
        <f>IF(correction_sheet!$BH20=0,"NA",IF(correction_sheet!$A20="","",IF(COUNT(correction_sheet!AI20,correction_sheet!AG20,correction_sheet!AH20,correction_sheet!AJ20,correction_sheet!AK20)&lt;4,"NA",VLOOKUP(SUM(correction_sheet!AI20,correction_sheet!AG20,correction_sheet!AH20,correction_sheet!AJ20,correction_sheet!AK20),Reference_sheet!$B$67:$D$72,3,FALSE))))</f>
        <v/>
      </c>
      <c r="K21" s="4" t="str">
        <f>IF(correction_sheet!$BH20&lt;2,"NA",IF(correction_sheet!$A20="","",IF(COUNT(correction_sheet!AN20,correction_sheet!AO20,correction_sheet!AR20,correction_sheet!AS20,correction_sheet!BB20)&lt;4,"NA",VLOOKUP((SUM(correction_sheet!AN20,correction_sheet!AO20,correction_sheet!AR20,correction_sheet!AS20,correction_sheet!BB20)),Reference_sheet!$B$77:$D$87,3,FALSE))))</f>
        <v/>
      </c>
      <c r="L21" s="4" t="str">
        <f>IF(correction_sheet!$BH20&lt;2,"NA",IF(correction_sheet!$A20="","",IF(COUNT(correction_sheet!AT20,correction_sheet!AU20,correction_sheet!AV20,correction_sheet!AW20,correction_sheet!BA20)&lt;4,"NA",VLOOKUP((SUM(correction_sheet!AT20,correction_sheet!AU20,correction_sheet!AV20,correction_sheet!AW20,correction_sheet!BA20)),Reference_sheet!$B$91:$D$96,3,FALSE))))</f>
        <v/>
      </c>
      <c r="M21" s="16" t="str">
        <f>IF(correction_sheet!$A20="","",IF(COUNT(C21,D21,E21,F21,G21,H21,I21,J21,K21,L21)&lt;8,"NA",SUM(IF(C21&gt;=Reference_sheet!$H$2,1,0),IF(D21&gt;=Reference_sheet!$I$2,1,0),IF(E21&gt;=Reference_sheet!$J$2,1,0),IF(F21&gt;=Reference_sheet!$K$2,1,0),IF(G21&gt;=Reference_sheet!$L$2,1,0),IF(H21&gt;=Reference_sheet!$M$2,1,0),IF(I21&gt;=Reference_sheet!$N$2,1,0),IF(J21&gt;=Reference_sheet!$O$2,1,0),IF(K21&gt;=Reference_sheet!$P$2,1,0),IF(L21&gt;=Reference_sheet!$Q$2,1,0))-COUNTIF(C21,"NA")-COUNTIF(D21,"NA")-COUNTIF(E21,"NA")-COUNTIF(F21,"NA")-COUNTIF(G21,"NA")-COUNTIF(H21,"NA")-COUNTIF(I21,"NA")-COUNTIF(J21,"NA")-COUNTIF(K21,"NA")-COUNTIF(L21,"NA")))</f>
        <v/>
      </c>
      <c r="N21" s="16" t="str">
        <f>IF(correction_sheet!$A20="","",IF(COUNT(C21,D21,E21,F21,G21,H21,I21,J21,K21,L21)&lt;8,"NA",INT(0.5+SUM(C21,D21,E21,F21,G21,H21,I21,J21,K21,L21))))</f>
        <v/>
      </c>
      <c r="O21" s="4" t="str">
        <f>IF(correction_sheet!$A20="","",IF(C21&gt;=Reference_sheet!$H$2,1,0))</f>
        <v/>
      </c>
      <c r="P21" s="4" t="str">
        <f>IF(correction_sheet!$A20="","",IF(D21&gt;=Reference_sheet!$I$2,1,0))</f>
        <v/>
      </c>
      <c r="Q21" s="4" t="str">
        <f>IF(correction_sheet!$A20="","",IF(E21&gt;=Reference_sheet!$J$2,1,0))</f>
        <v/>
      </c>
      <c r="R21" s="4" t="str">
        <f>IF(correction_sheet!$A20="","",IF(F21&gt;=Reference_sheet!$K$2,1,0))</f>
        <v/>
      </c>
      <c r="S21" s="4" t="str">
        <f>IF(correction_sheet!$A20="","",IF(G21&gt;=Reference_sheet!$L$2,1,0))</f>
        <v/>
      </c>
      <c r="T21" s="4" t="str">
        <f>IF(correction_sheet!$A20="","",IF(H21&gt;=Reference_sheet!$M$2,1,0))</f>
        <v/>
      </c>
      <c r="U21" s="4" t="str">
        <f>IF(correction_sheet!$A20="","",IF(I21&gt;=Reference_sheet!$N$2,1,0))</f>
        <v/>
      </c>
      <c r="V21" s="4" t="str">
        <f>IF(correction_sheet!$A20="","",IF(J21&gt;=Reference_sheet!$O$2,1,0))</f>
        <v/>
      </c>
      <c r="W21" s="4" t="str">
        <f>IF(correction_sheet!$A20="","",IF(K21&gt;=Reference_sheet!$P$2,1,0))</f>
        <v/>
      </c>
      <c r="X21" s="4" t="str">
        <f>IF(correction_sheet!$A20="","",IF(L21&gt;=Reference_sheet!$Q$2,1,0))</f>
        <v/>
      </c>
      <c r="Y21" s="4" t="str">
        <f>IF($A21="","",SUM(IF(MAX(correction_sheet!N20:P20)&gt;0,O21,0),P21:T21,W21:X21))</f>
        <v/>
      </c>
    </row>
    <row r="22" spans="1:25">
      <c r="A22" s="7" t="str">
        <f>IF(correction_sheet!$A21="","",correction_sheet!$A21)</f>
        <v/>
      </c>
      <c r="B22" s="7" t="str">
        <f>IF(correction_sheet!$B21="","",correction_sheet!$B21)</f>
        <v/>
      </c>
      <c r="C22" s="4" t="str">
        <f>IF(correction_sheet!$BC21=0,"NA",IF(correction_sheet!$A21="","",IF(COUNT(correction_sheet!U21,correction_sheet!V21,correction_sheet!N21,correction_sheet!O21,correction_sheet!P21,correction_sheet!AL21,correction_sheet!AM21)&lt;5,"NA",VLOOKUP(SUM(correction_sheet!U21,correction_sheet!V21,correction_sheet!N21,correction_sheet!O21,correction_sheet!P21,correction_sheet!AL21,correction_sheet!AM21),Reference_sheet!$B$2:$D$11,3,FALSE))))</f>
        <v/>
      </c>
      <c r="D22" s="4" t="str">
        <f>IF(correction_sheet!$BC21=0,"NA",IF(correction_sheet!$A21="","",IF(COUNT( correction_sheet!C21, correction_sheet!D21, correction_sheet!E21, correction_sheet!F21)&lt;3,"NA",VLOOKUP(SUM(  correction_sheet!C21, correction_sheet!D21,correction_sheet!E21, correction_sheet!F21),Reference_sheet!$B$14:$D$18,3,FALSE))))</f>
        <v/>
      </c>
      <c r="E22" s="4" t="str">
        <f>IF(correction_sheet!$BH21=0,"NA",IF(correction_sheet!$A21="","",IF(COUNT( correction_sheet!G21, correction_sheet!AP21, correction_sheet!AQ21, correction_sheet!AX21,correction_sheet!AZ21,correction_sheet!AY21)&lt;4,"NA",VLOOKUP(SUM( correction_sheet!G21, correction_sheet!AP21, correction_sheet!AQ21, correction_sheet!AX21,correction_sheet!AZ21,correction_sheet!AY21),Reference_sheet!$B$23:$D$28,3,FALSE))))</f>
        <v/>
      </c>
      <c r="F22" s="4" t="str">
        <f>IF(correction_sheet!$BC21=0,"NA",IF(correction_sheet!$A21="","",IF(COUNT( correction_sheet!H21, correction_sheet!I21, correction_sheet!K21, correction_sheet!L21, correction_sheet!M21,correction_sheet!J21)&lt;4,"NA",VLOOKUP(SUM(correction_sheet!H21, correction_sheet!I21, correction_sheet!K21, correction_sheet!L21, correction_sheet!M21,correction_sheet!J21),Reference_sheet!$B$32:$D$38,3,FALSE))))</f>
        <v/>
      </c>
      <c r="G22" s="4" t="str">
        <f>IF(correction_sheet!$BH21=0,"NA",IF(correction_sheet!$A21="","",IF(COUNT(correction_sheet!W21,correction_sheet!X21,correction_sheet!Y21,correction_sheet!Z21,correction_sheet!AA21)&lt;3,"NA",VLOOKUP(SUM(correction_sheet!W21,correction_sheet!X21,correction_sheet!Y21,correction_sheet!Z21,correction_sheet!AA21),Reference_sheet!$B$41:$D$46,3,FALSE))))</f>
        <v/>
      </c>
      <c r="H22" s="4" t="str">
        <f>IF(correction_sheet!$BH21=0,"NA",IF(correction_sheet!$A21="","",IF(COUNT(correction_sheet!Q21,correction_sheet!R21,correction_sheet!S21,correction_sheet!T21)&lt;2,"NA",VLOOKUP(SUM(correction_sheet!Q21,correction_sheet!R21,correction_sheet!S21,correction_sheet!T21),Reference_sheet!$B$50:$D$55,3,FALSE))))</f>
        <v/>
      </c>
      <c r="I22" s="4" t="str">
        <f>IF(correction_sheet!$BH21=0,"NA",IF(correction_sheet!$A21="","",IF(COUNT(correction_sheet!AB21,correction_sheet!AC21,correction_sheet!AD21,correction_sheet!AE21,correction_sheet!AF21)&lt;4,"NA",VLOOKUP(SUM(correction_sheet!AB21,correction_sheet!AC21,correction_sheet!AD21,correction_sheet!AE21,correction_sheet!AF21),Reference_sheet!$B$59:$D$64,3,FALSE))))</f>
        <v/>
      </c>
      <c r="J22" s="4" t="str">
        <f>IF(correction_sheet!$BH21=0,"NA",IF(correction_sheet!$A21="","",IF(COUNT(correction_sheet!AI21,correction_sheet!AG21,correction_sheet!AH21,correction_sheet!AJ21,correction_sheet!AK21)&lt;4,"NA",VLOOKUP(SUM(correction_sheet!AI21,correction_sheet!AG21,correction_sheet!AH21,correction_sheet!AJ21,correction_sheet!AK21),Reference_sheet!$B$67:$D$72,3,FALSE))))</f>
        <v/>
      </c>
      <c r="K22" s="4" t="str">
        <f>IF(correction_sheet!$BH21&lt;2,"NA",IF(correction_sheet!$A21="","",IF(COUNT(correction_sheet!AN21,correction_sheet!AO21,correction_sheet!AR21,correction_sheet!AS21,correction_sheet!BB21)&lt;4,"NA",VLOOKUP((SUM(correction_sheet!AN21,correction_sheet!AO21,correction_sheet!AR21,correction_sheet!AS21,correction_sheet!BB21)),Reference_sheet!$B$77:$D$87,3,FALSE))))</f>
        <v/>
      </c>
      <c r="L22" s="4" t="str">
        <f>IF(correction_sheet!$BH21&lt;2,"NA",IF(correction_sheet!$A21="","",IF(COUNT(correction_sheet!AT21,correction_sheet!AU21,correction_sheet!AV21,correction_sheet!AW21,correction_sheet!BA21)&lt;4,"NA",VLOOKUP((SUM(correction_sheet!AT21,correction_sheet!AU21,correction_sheet!AV21,correction_sheet!AW21,correction_sheet!BA21)),Reference_sheet!$B$91:$D$96,3,FALSE))))</f>
        <v/>
      </c>
      <c r="M22" s="16" t="str">
        <f>IF(correction_sheet!$A21="","",IF(COUNT(C22,D22,E22,F22,G22,H22,I22,J22,K22,L22)&lt;8,"NA",SUM(IF(C22&gt;=Reference_sheet!$H$2,1,0),IF(D22&gt;=Reference_sheet!$I$2,1,0),IF(E22&gt;=Reference_sheet!$J$2,1,0),IF(F22&gt;=Reference_sheet!$K$2,1,0),IF(G22&gt;=Reference_sheet!$L$2,1,0),IF(H22&gt;=Reference_sheet!$M$2,1,0),IF(I22&gt;=Reference_sheet!$N$2,1,0),IF(J22&gt;=Reference_sheet!$O$2,1,0),IF(K22&gt;=Reference_sheet!$P$2,1,0),IF(L22&gt;=Reference_sheet!$Q$2,1,0))-COUNTIF(C22,"NA")-COUNTIF(D22,"NA")-COUNTIF(E22,"NA")-COUNTIF(F22,"NA")-COUNTIF(G22,"NA")-COUNTIF(H22,"NA")-COUNTIF(I22,"NA")-COUNTIF(J22,"NA")-COUNTIF(K22,"NA")-COUNTIF(L22,"NA")))</f>
        <v/>
      </c>
      <c r="N22" s="16" t="str">
        <f>IF(correction_sheet!$A21="","",IF(COUNT(C22,D22,E22,F22,G22,H22,I22,J22,K22,L22)&lt;8,"NA",INT(0.5+SUM(C22,D22,E22,F22,G22,H22,I22,J22,K22,L22))))</f>
        <v/>
      </c>
      <c r="O22" s="4" t="str">
        <f>IF(correction_sheet!$A21="","",IF(C22&gt;=Reference_sheet!$H$2,1,0))</f>
        <v/>
      </c>
      <c r="P22" s="4" t="str">
        <f>IF(correction_sheet!$A21="","",IF(D22&gt;=Reference_sheet!$I$2,1,0))</f>
        <v/>
      </c>
      <c r="Q22" s="4" t="str">
        <f>IF(correction_sheet!$A21="","",IF(E22&gt;=Reference_sheet!$J$2,1,0))</f>
        <v/>
      </c>
      <c r="R22" s="4" t="str">
        <f>IF(correction_sheet!$A21="","",IF(F22&gt;=Reference_sheet!$K$2,1,0))</f>
        <v/>
      </c>
      <c r="S22" s="4" t="str">
        <f>IF(correction_sheet!$A21="","",IF(G22&gt;=Reference_sheet!$L$2,1,0))</f>
        <v/>
      </c>
      <c r="T22" s="4" t="str">
        <f>IF(correction_sheet!$A21="","",IF(H22&gt;=Reference_sheet!$M$2,1,0))</f>
        <v/>
      </c>
      <c r="U22" s="4" t="str">
        <f>IF(correction_sheet!$A21="","",IF(I22&gt;=Reference_sheet!$N$2,1,0))</f>
        <v/>
      </c>
      <c r="V22" s="4" t="str">
        <f>IF(correction_sheet!$A21="","",IF(J22&gt;=Reference_sheet!$O$2,1,0))</f>
        <v/>
      </c>
      <c r="W22" s="4" t="str">
        <f>IF(correction_sheet!$A21="","",IF(K22&gt;=Reference_sheet!$P$2,1,0))</f>
        <v/>
      </c>
      <c r="X22" s="4" t="str">
        <f>IF(correction_sheet!$A21="","",IF(L22&gt;=Reference_sheet!$Q$2,1,0))</f>
        <v/>
      </c>
      <c r="Y22" s="4" t="str">
        <f>IF($A22="","",SUM(IF(MAX(correction_sheet!N21:P21)&gt;0,O22,0),P22:T22,W22:X22))</f>
        <v/>
      </c>
    </row>
    <row r="23" spans="1:25" customFormat="1"/>
    <row r="24" spans="1:25" customFormat="1"/>
    <row r="25" spans="1:25" customFormat="1"/>
    <row r="26" spans="1:25" customFormat="1"/>
    <row r="27" spans="1:25" customFormat="1"/>
    <row r="28" spans="1:25" customFormat="1"/>
    <row r="29" spans="1:25" customFormat="1"/>
    <row r="30" spans="1:25" customFormat="1"/>
    <row r="31" spans="1:25" customFormat="1"/>
    <row r="32" spans="1:2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3:14" customFormat="1"/>
    <row r="66" spans="3:14" customFormat="1"/>
    <row r="67" spans="3:14" customFormat="1"/>
    <row r="68" spans="3:14" customFormat="1"/>
    <row r="69" spans="3:14" customFormat="1"/>
    <row r="70" spans="3:14" customFormat="1"/>
    <row r="71" spans="3:14" customFormat="1"/>
    <row r="72" spans="3:14" customFormat="1"/>
    <row r="73" spans="3:14" customFormat="1"/>
    <row r="74" spans="3:14" customFormat="1"/>
    <row r="75" spans="3:14" customFormat="1"/>
    <row r="76" spans="3:14">
      <c r="C76" s="4"/>
      <c r="D76" s="4"/>
      <c r="E76" s="4"/>
      <c r="F76" s="4"/>
      <c r="G76" s="4"/>
      <c r="H76" s="4"/>
      <c r="I76" s="4"/>
      <c r="J76" s="4"/>
      <c r="K76" s="4"/>
      <c r="L76" s="4"/>
      <c r="M76" s="16"/>
      <c r="N76" s="16"/>
    </row>
    <row r="77" spans="3:14">
      <c r="C77" s="4"/>
      <c r="D77" s="4"/>
      <c r="E77" s="4"/>
      <c r="F77" s="4"/>
      <c r="G77" s="4"/>
      <c r="H77" s="4"/>
      <c r="I77" s="4"/>
      <c r="J77" s="4"/>
      <c r="K77" s="4"/>
      <c r="L77" s="4"/>
      <c r="M77" s="16"/>
      <c r="N77" s="16"/>
    </row>
    <row r="78" spans="3:14">
      <c r="C78" s="4"/>
      <c r="D78" s="4"/>
      <c r="E78" s="4"/>
      <c r="F78" s="4"/>
      <c r="G78" s="4"/>
      <c r="H78" s="4"/>
      <c r="I78" s="4"/>
      <c r="J78" s="4"/>
      <c r="K78" s="4"/>
      <c r="L78" s="4"/>
      <c r="M78" s="16"/>
      <c r="N78" s="16"/>
    </row>
    <row r="79" spans="3:14">
      <c r="C79" s="4"/>
      <c r="D79" s="4"/>
      <c r="E79" s="4"/>
      <c r="F79" s="4"/>
      <c r="G79" s="4"/>
      <c r="H79" s="4"/>
      <c r="I79" s="4"/>
      <c r="J79" s="4"/>
      <c r="K79" s="4"/>
      <c r="L79" s="4"/>
      <c r="M79" s="16"/>
      <c r="N79" s="16"/>
    </row>
    <row r="80" spans="3:14">
      <c r="C80" s="4"/>
      <c r="D80" s="4"/>
      <c r="E80" s="4"/>
      <c r="F80" s="4"/>
      <c r="G80" s="4"/>
      <c r="H80" s="4"/>
      <c r="I80" s="4"/>
      <c r="J80" s="4"/>
      <c r="K80" s="4"/>
      <c r="L80" s="4"/>
      <c r="M80" s="16"/>
      <c r="N80" s="16"/>
    </row>
    <row r="81" spans="3:14">
      <c r="C81" s="4"/>
      <c r="D81" s="4"/>
      <c r="E81" s="4"/>
      <c r="F81" s="4"/>
      <c r="G81" s="4"/>
      <c r="H81" s="4"/>
      <c r="I81" s="4"/>
      <c r="J81" s="4"/>
      <c r="K81" s="4"/>
      <c r="L81" s="4"/>
      <c r="M81" s="16"/>
      <c r="N81" s="16"/>
    </row>
    <row r="82" spans="3:14">
      <c r="C82" s="4"/>
      <c r="D82" s="4"/>
      <c r="E82" s="4"/>
      <c r="F82" s="4"/>
      <c r="G82" s="4"/>
      <c r="H82" s="4"/>
      <c r="I82" s="4"/>
      <c r="J82" s="4"/>
      <c r="K82" s="4"/>
      <c r="L82" s="4"/>
      <c r="M82" s="16"/>
      <c r="N82" s="16"/>
    </row>
    <row r="83" spans="3:14">
      <c r="C83" s="4"/>
      <c r="D83" s="4"/>
      <c r="E83" s="4"/>
      <c r="F83" s="4"/>
      <c r="G83" s="4"/>
      <c r="H83" s="4"/>
      <c r="I83" s="4"/>
      <c r="J83" s="4"/>
      <c r="K83" s="4"/>
      <c r="L83" s="4"/>
      <c r="M83" s="16"/>
      <c r="N83" s="16"/>
    </row>
    <row r="84" spans="3:14">
      <c r="C84" s="4"/>
      <c r="D84" s="4"/>
      <c r="E84" s="4"/>
      <c r="F84" s="4"/>
      <c r="G84" s="4"/>
      <c r="H84" s="4"/>
      <c r="I84" s="4"/>
      <c r="J84" s="4"/>
      <c r="K84" s="4"/>
      <c r="L84" s="4"/>
      <c r="M84" s="16"/>
      <c r="N84" s="16"/>
    </row>
    <row r="85" spans="3:14">
      <c r="C85" s="4"/>
      <c r="D85" s="4"/>
      <c r="E85" s="4"/>
      <c r="F85" s="4"/>
      <c r="G85" s="4"/>
      <c r="H85" s="4"/>
      <c r="I85" s="4"/>
      <c r="J85" s="4"/>
      <c r="K85" s="4"/>
      <c r="L85" s="4"/>
      <c r="M85" s="16"/>
      <c r="N85" s="16"/>
    </row>
    <row r="86" spans="3:14">
      <c r="C86" s="4"/>
      <c r="D86" s="4"/>
      <c r="E86" s="4"/>
      <c r="F86" s="4"/>
      <c r="G86" s="4"/>
      <c r="H86" s="4"/>
      <c r="I86" s="4"/>
      <c r="J86" s="4"/>
      <c r="K86" s="4"/>
      <c r="L86" s="4"/>
      <c r="M86" s="16"/>
      <c r="N86" s="16"/>
    </row>
    <row r="87" spans="3:14">
      <c r="C87" s="4"/>
      <c r="D87" s="4"/>
      <c r="E87" s="4"/>
      <c r="F87" s="4"/>
      <c r="G87" s="4"/>
      <c r="H87" s="4"/>
      <c r="I87" s="4"/>
      <c r="J87" s="4"/>
      <c r="K87" s="4"/>
      <c r="L87" s="4"/>
      <c r="M87" s="16"/>
      <c r="N87" s="16"/>
    </row>
    <row r="88" spans="3:14">
      <c r="C88" s="4"/>
      <c r="D88" s="4"/>
      <c r="E88" s="4"/>
      <c r="F88" s="4"/>
      <c r="G88" s="4"/>
      <c r="H88" s="4"/>
      <c r="I88" s="4"/>
      <c r="J88" s="4"/>
      <c r="K88" s="4"/>
      <c r="L88" s="4"/>
      <c r="M88" s="16"/>
      <c r="N88" s="16"/>
    </row>
    <row r="89" spans="3:14">
      <c r="C89" s="4"/>
      <c r="D89" s="4"/>
      <c r="E89" s="4"/>
      <c r="F89" s="4"/>
      <c r="G89" s="4"/>
      <c r="H89" s="4"/>
      <c r="I89" s="4"/>
      <c r="J89" s="4"/>
      <c r="K89" s="4"/>
      <c r="L89" s="4"/>
      <c r="M89" s="16"/>
      <c r="N89" s="16"/>
    </row>
    <row r="90" spans="3:14">
      <c r="C90" s="4"/>
      <c r="D90" s="4"/>
      <c r="E90" s="4"/>
      <c r="F90" s="4"/>
      <c r="G90" s="4"/>
      <c r="H90" s="4"/>
      <c r="I90" s="4"/>
      <c r="J90" s="4"/>
      <c r="K90" s="4"/>
      <c r="L90" s="4"/>
      <c r="M90" s="16"/>
      <c r="N90" s="16"/>
    </row>
    <row r="91" spans="3:14">
      <c r="C91" s="4"/>
      <c r="D91" s="4"/>
      <c r="E91" s="4"/>
      <c r="F91" s="4"/>
      <c r="G91" s="4"/>
      <c r="H91" s="4"/>
      <c r="I91" s="4"/>
      <c r="J91" s="4"/>
      <c r="K91" s="4"/>
      <c r="L91" s="4"/>
      <c r="M91" s="16"/>
      <c r="N91" s="16"/>
    </row>
    <row r="92" spans="3:14">
      <c r="C92" s="4"/>
      <c r="D92" s="4"/>
      <c r="E92" s="4"/>
      <c r="F92" s="4"/>
      <c r="G92" s="4"/>
      <c r="H92" s="4"/>
      <c r="I92" s="4"/>
      <c r="J92" s="4"/>
      <c r="K92" s="4"/>
      <c r="L92" s="4"/>
      <c r="M92" s="16"/>
      <c r="N92" s="16"/>
    </row>
    <row r="93" spans="3:14">
      <c r="C93" s="4"/>
      <c r="D93" s="4"/>
      <c r="E93" s="4"/>
      <c r="F93" s="4"/>
      <c r="G93" s="4"/>
      <c r="H93" s="4"/>
      <c r="I93" s="4"/>
      <c r="J93" s="4"/>
      <c r="K93" s="4"/>
      <c r="L93" s="4"/>
      <c r="M93" s="16"/>
      <c r="N93" s="16"/>
    </row>
    <row r="94" spans="3:14">
      <c r="C94" s="4"/>
      <c r="D94" s="4"/>
      <c r="E94" s="4"/>
      <c r="F94" s="4"/>
      <c r="G94" s="4"/>
      <c r="H94" s="4"/>
      <c r="I94" s="4"/>
      <c r="J94" s="4"/>
      <c r="K94" s="4"/>
      <c r="L94" s="4"/>
      <c r="M94" s="16"/>
      <c r="N94" s="16"/>
    </row>
    <row r="95" spans="3:14">
      <c r="C95" s="4"/>
      <c r="D95" s="4"/>
      <c r="E95" s="4"/>
      <c r="F95" s="4"/>
      <c r="G95" s="4"/>
      <c r="H95" s="4"/>
      <c r="I95" s="4"/>
      <c r="J95" s="4"/>
      <c r="K95" s="4"/>
      <c r="L95" s="4"/>
      <c r="M95" s="16"/>
      <c r="N95" s="16"/>
    </row>
    <row r="96" spans="3:14">
      <c r="C96" s="4"/>
      <c r="D96" s="4"/>
      <c r="E96" s="4"/>
      <c r="F96" s="4"/>
      <c r="G96" s="4"/>
      <c r="H96" s="4"/>
      <c r="I96" s="4"/>
      <c r="J96" s="4"/>
      <c r="K96" s="4"/>
      <c r="L96" s="4"/>
      <c r="M96" s="16"/>
      <c r="N96" s="16"/>
    </row>
    <row r="97" spans="3:14">
      <c r="C97" s="4"/>
      <c r="D97" s="4"/>
      <c r="E97" s="4"/>
      <c r="F97" s="4"/>
      <c r="G97" s="4"/>
      <c r="H97" s="4"/>
      <c r="I97" s="4"/>
      <c r="J97" s="4"/>
      <c r="K97" s="4"/>
      <c r="L97" s="4"/>
      <c r="M97" s="16"/>
      <c r="N97" s="16"/>
    </row>
    <row r="98" spans="3:14">
      <c r="C98" s="4"/>
      <c r="D98" s="4"/>
      <c r="E98" s="4"/>
      <c r="F98" s="4"/>
      <c r="G98" s="4"/>
      <c r="H98" s="4"/>
      <c r="I98" s="4"/>
      <c r="J98" s="4"/>
      <c r="K98" s="4"/>
      <c r="L98" s="4"/>
      <c r="M98" s="16"/>
      <c r="N98" s="16"/>
    </row>
    <row r="99" spans="3:14">
      <c r="C99" s="4"/>
      <c r="D99" s="4"/>
      <c r="E99" s="4"/>
      <c r="F99" s="4"/>
      <c r="G99" s="4"/>
      <c r="H99" s="4"/>
      <c r="I99" s="4"/>
      <c r="J99" s="4"/>
      <c r="K99" s="4"/>
      <c r="L99" s="4"/>
      <c r="M99" s="16"/>
      <c r="N99" s="16"/>
    </row>
    <row r="100" spans="3:1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6"/>
      <c r="N100" s="16"/>
    </row>
    <row r="101" spans="3:1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6"/>
      <c r="N101" s="16"/>
    </row>
    <row r="102" spans="3:1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6"/>
      <c r="N102" s="16"/>
    </row>
    <row r="103" spans="3:1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6"/>
      <c r="N103" s="16"/>
    </row>
    <row r="104" spans="3:1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6"/>
      <c r="N104" s="16"/>
    </row>
    <row r="105" spans="3:1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6"/>
      <c r="N105" s="16"/>
    </row>
    <row r="106" spans="3:1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6"/>
      <c r="N106" s="16"/>
    </row>
    <row r="107" spans="3:1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6"/>
      <c r="N107" s="16"/>
    </row>
    <row r="108" spans="3:1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6"/>
      <c r="N108" s="16"/>
    </row>
    <row r="109" spans="3:1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6"/>
      <c r="N109" s="16"/>
    </row>
    <row r="110" spans="3:1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6"/>
      <c r="N110" s="16"/>
    </row>
    <row r="111" spans="3:1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6"/>
      <c r="N111" s="16"/>
    </row>
    <row r="112" spans="3:1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6"/>
      <c r="N112" s="16"/>
    </row>
    <row r="113" spans="3:1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6"/>
      <c r="N113" s="16"/>
    </row>
    <row r="114" spans="3:1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6"/>
      <c r="N114" s="16"/>
    </row>
    <row r="115" spans="3:1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6"/>
      <c r="N115" s="16"/>
    </row>
    <row r="116" spans="3:1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6"/>
      <c r="N116" s="16"/>
    </row>
    <row r="117" spans="3:1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6"/>
      <c r="N117" s="16"/>
    </row>
    <row r="118" spans="3:1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6"/>
      <c r="N118" s="16"/>
    </row>
    <row r="119" spans="3:1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6"/>
      <c r="N119" s="16"/>
    </row>
    <row r="120" spans="3:1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6"/>
      <c r="N120" s="16"/>
    </row>
    <row r="121" spans="3:1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6"/>
      <c r="N121" s="16"/>
    </row>
    <row r="122" spans="3:1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6"/>
      <c r="N122" s="16"/>
    </row>
    <row r="123" spans="3:1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6"/>
      <c r="N123" s="16"/>
    </row>
    <row r="124" spans="3:1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6"/>
      <c r="N124" s="16"/>
    </row>
    <row r="125" spans="3:1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6"/>
      <c r="N125" s="16"/>
    </row>
    <row r="126" spans="3:1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6"/>
      <c r="N126" s="16"/>
    </row>
    <row r="127" spans="3:1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6"/>
      <c r="N127" s="16"/>
    </row>
    <row r="128" spans="3:1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6"/>
      <c r="N128" s="16"/>
    </row>
    <row r="129" spans="3:1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6"/>
      <c r="N129" s="16"/>
    </row>
    <row r="130" spans="3:1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6"/>
      <c r="N130" s="16"/>
    </row>
    <row r="131" spans="3:1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6"/>
      <c r="N131" s="16"/>
    </row>
    <row r="132" spans="3:1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6"/>
      <c r="N132" s="16"/>
    </row>
    <row r="133" spans="3:1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6"/>
      <c r="N133" s="16"/>
    </row>
    <row r="134" spans="3:1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6"/>
      <c r="N134" s="16"/>
    </row>
    <row r="135" spans="3:1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6"/>
      <c r="N135" s="16"/>
    </row>
    <row r="136" spans="3:1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6"/>
      <c r="N136" s="16"/>
    </row>
    <row r="137" spans="3:1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6"/>
      <c r="N137" s="16"/>
    </row>
    <row r="138" spans="3:1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6"/>
      <c r="N138" s="16"/>
    </row>
    <row r="139" spans="3:1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6"/>
      <c r="N139" s="16"/>
    </row>
    <row r="140" spans="3:1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6"/>
      <c r="N140" s="16"/>
    </row>
    <row r="141" spans="3:1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6"/>
      <c r="N141" s="16"/>
    </row>
    <row r="142" spans="3:1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6"/>
      <c r="N142" s="16"/>
    </row>
    <row r="143" spans="3:14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6"/>
      <c r="N143" s="16"/>
    </row>
    <row r="144" spans="3:14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6"/>
      <c r="N144" s="16"/>
    </row>
    <row r="145" spans="3:14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6"/>
      <c r="N145" s="16"/>
    </row>
    <row r="146" spans="3:14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6"/>
      <c r="N146" s="16"/>
    </row>
    <row r="147" spans="3:14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6"/>
      <c r="N147" s="16"/>
    </row>
    <row r="148" spans="3:14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6"/>
      <c r="N148" s="16"/>
    </row>
    <row r="149" spans="3:14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6"/>
      <c r="N149" s="16"/>
    </row>
    <row r="150" spans="3:14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6"/>
      <c r="N150" s="16"/>
    </row>
    <row r="151" spans="3:14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6"/>
      <c r="N151" s="16"/>
    </row>
    <row r="152" spans="3:14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6"/>
      <c r="N152" s="16"/>
    </row>
    <row r="153" spans="3:14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6"/>
      <c r="N153" s="16"/>
    </row>
    <row r="154" spans="3:14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6"/>
      <c r="N154" s="16"/>
    </row>
    <row r="155" spans="3:14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6"/>
      <c r="N155" s="16"/>
    </row>
    <row r="156" spans="3:14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6"/>
      <c r="N156" s="16"/>
    </row>
    <row r="157" spans="3:14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6"/>
      <c r="N157" s="16"/>
    </row>
    <row r="158" spans="3:14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6"/>
      <c r="N158" s="16"/>
    </row>
    <row r="159" spans="3:14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6"/>
      <c r="N159" s="16"/>
    </row>
    <row r="160" spans="3:14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6"/>
      <c r="N160" s="16"/>
    </row>
    <row r="161" spans="3:14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6"/>
      <c r="N161" s="16"/>
    </row>
    <row r="162" spans="3:14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6"/>
      <c r="N162" s="16"/>
    </row>
    <row r="163" spans="3:14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6"/>
      <c r="N163" s="16"/>
    </row>
    <row r="164" spans="3:14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6"/>
      <c r="N164" s="16"/>
    </row>
    <row r="165" spans="3:14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6"/>
      <c r="N165" s="16"/>
    </row>
    <row r="166" spans="3:14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6"/>
      <c r="N166" s="16"/>
    </row>
    <row r="167" spans="3:14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6"/>
      <c r="N167" s="16"/>
    </row>
    <row r="168" spans="3:14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6"/>
      <c r="N168" s="16"/>
    </row>
    <row r="169" spans="3:14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6"/>
      <c r="N169" s="16"/>
    </row>
    <row r="170" spans="3:14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6"/>
      <c r="N170" s="16"/>
    </row>
    <row r="171" spans="3:14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6"/>
      <c r="N171" s="16"/>
    </row>
    <row r="172" spans="3:14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6"/>
      <c r="N172" s="16"/>
    </row>
    <row r="173" spans="3:14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6"/>
      <c r="N173" s="16"/>
    </row>
    <row r="174" spans="3:14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6"/>
      <c r="N174" s="16"/>
    </row>
    <row r="175" spans="3:14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6"/>
      <c r="N175" s="16"/>
    </row>
    <row r="176" spans="3:14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6"/>
      <c r="N176" s="16"/>
    </row>
    <row r="177" spans="3:14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6"/>
      <c r="N177" s="16"/>
    </row>
    <row r="178" spans="3:14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6"/>
      <c r="N178" s="16"/>
    </row>
    <row r="179" spans="3:14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6"/>
      <c r="N179" s="16"/>
    </row>
    <row r="180" spans="3:14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6"/>
      <c r="N180" s="16"/>
    </row>
    <row r="181" spans="3:14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6"/>
      <c r="N181" s="16"/>
    </row>
    <row r="182" spans="3:14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6"/>
      <c r="N182" s="16"/>
    </row>
    <row r="183" spans="3:14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6"/>
      <c r="N183" s="16"/>
    </row>
    <row r="184" spans="3:14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6"/>
      <c r="N184" s="16"/>
    </row>
    <row r="185" spans="3:14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6"/>
      <c r="N185" s="16"/>
    </row>
    <row r="186" spans="3:14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6"/>
      <c r="N186" s="16"/>
    </row>
    <row r="187" spans="3:14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6"/>
      <c r="N187" s="16"/>
    </row>
    <row r="188" spans="3:14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6"/>
      <c r="N188" s="16"/>
    </row>
    <row r="189" spans="3:14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6"/>
      <c r="N189" s="16"/>
    </row>
    <row r="190" spans="3:14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6"/>
      <c r="N190" s="16"/>
    </row>
    <row r="191" spans="3:14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6"/>
      <c r="N191" s="16"/>
    </row>
    <row r="192" spans="3:14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6"/>
      <c r="N192" s="16"/>
    </row>
    <row r="193" spans="3:14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6"/>
      <c r="N193" s="16"/>
    </row>
    <row r="194" spans="3:14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6"/>
      <c r="N194" s="16"/>
    </row>
    <row r="195" spans="3:14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6"/>
      <c r="N195" s="16"/>
    </row>
    <row r="196" spans="3:14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6"/>
      <c r="N196" s="16"/>
    </row>
    <row r="197" spans="3:14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6"/>
      <c r="N197" s="16"/>
    </row>
    <row r="198" spans="3:14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6"/>
      <c r="N198" s="16"/>
    </row>
    <row r="199" spans="3:14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6"/>
      <c r="N199" s="16"/>
    </row>
    <row r="200" spans="3:14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6"/>
      <c r="N200" s="16"/>
    </row>
    <row r="201" spans="3:14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6"/>
      <c r="N201" s="16"/>
    </row>
    <row r="202" spans="3:14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6"/>
      <c r="N202" s="16"/>
    </row>
    <row r="203" spans="3:14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6"/>
      <c r="N203" s="16"/>
    </row>
    <row r="204" spans="3:14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6"/>
      <c r="N204" s="16"/>
    </row>
    <row r="205" spans="3:14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6"/>
      <c r="N205" s="16"/>
    </row>
    <row r="206" spans="3:14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6"/>
      <c r="N206" s="16"/>
    </row>
    <row r="207" spans="3:14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6"/>
      <c r="N207" s="16"/>
    </row>
    <row r="208" spans="3:14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6"/>
      <c r="N208" s="16"/>
    </row>
    <row r="209" spans="3:14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6"/>
      <c r="N209" s="16"/>
    </row>
    <row r="210" spans="3:14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6"/>
      <c r="N210" s="16"/>
    </row>
    <row r="211" spans="3:14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6"/>
      <c r="N211" s="16"/>
    </row>
    <row r="212" spans="3:14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6"/>
      <c r="N212" s="16"/>
    </row>
    <row r="213" spans="3:14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6"/>
      <c r="N213" s="16"/>
    </row>
    <row r="214" spans="3:14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6"/>
      <c r="N214" s="16"/>
    </row>
    <row r="215" spans="3:14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6"/>
      <c r="N215" s="16"/>
    </row>
    <row r="216" spans="3:14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6"/>
      <c r="N216" s="16"/>
    </row>
    <row r="217" spans="3:14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6"/>
      <c r="N217" s="16"/>
    </row>
    <row r="218" spans="3:14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6"/>
      <c r="N218" s="16"/>
    </row>
    <row r="219" spans="3:14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6"/>
      <c r="N219" s="16"/>
    </row>
    <row r="220" spans="3:14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6"/>
      <c r="N220" s="16"/>
    </row>
    <row r="221" spans="3:14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6"/>
      <c r="N221" s="16"/>
    </row>
    <row r="222" spans="3:14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6"/>
      <c r="N222" s="16"/>
    </row>
    <row r="223" spans="3:14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6"/>
      <c r="N223" s="16"/>
    </row>
    <row r="224" spans="3:14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6"/>
      <c r="N224" s="16"/>
    </row>
    <row r="225" spans="3:14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6"/>
      <c r="N225" s="16"/>
    </row>
    <row r="226" spans="3:14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6"/>
      <c r="N226" s="16"/>
    </row>
    <row r="227" spans="3:14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6"/>
      <c r="N227" s="16"/>
    </row>
    <row r="228" spans="3:14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6"/>
      <c r="N228" s="16"/>
    </row>
    <row r="229" spans="3:14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6"/>
      <c r="N229" s="16"/>
    </row>
    <row r="230" spans="3:14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6"/>
      <c r="N230" s="16"/>
    </row>
    <row r="231" spans="3:14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6"/>
      <c r="N231" s="16"/>
    </row>
    <row r="232" spans="3:14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6"/>
      <c r="N232" s="16"/>
    </row>
    <row r="233" spans="3:14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6"/>
      <c r="N233" s="16"/>
    </row>
    <row r="234" spans="3:14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6"/>
      <c r="N234" s="16"/>
    </row>
    <row r="235" spans="3:14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16"/>
      <c r="N235" s="16"/>
    </row>
    <row r="236" spans="3:14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16"/>
      <c r="N236" s="16"/>
    </row>
    <row r="237" spans="3:14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16"/>
      <c r="N237" s="16"/>
    </row>
    <row r="238" spans="3:14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16"/>
      <c r="N238" s="16"/>
    </row>
    <row r="239" spans="3:14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16"/>
      <c r="N239" s="16"/>
    </row>
    <row r="240" spans="3:14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16"/>
      <c r="N240" s="16"/>
    </row>
    <row r="241" spans="3:14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16"/>
      <c r="N241" s="16"/>
    </row>
    <row r="242" spans="3:14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6"/>
      <c r="N242" s="16"/>
    </row>
    <row r="243" spans="3:14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6"/>
      <c r="N243" s="16"/>
    </row>
    <row r="244" spans="3:14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6"/>
      <c r="N244" s="16"/>
    </row>
    <row r="245" spans="3:14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6"/>
      <c r="N245" s="16"/>
    </row>
    <row r="246" spans="3:14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16"/>
      <c r="N246" s="16"/>
    </row>
    <row r="247" spans="3:14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16"/>
      <c r="N247" s="16"/>
    </row>
    <row r="248" spans="3:14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16"/>
      <c r="N248" s="16"/>
    </row>
    <row r="249" spans="3:14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16"/>
      <c r="N249" s="16"/>
    </row>
    <row r="250" spans="3:14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16"/>
      <c r="N250" s="16"/>
    </row>
    <row r="251" spans="3:14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16"/>
      <c r="N251" s="16"/>
    </row>
    <row r="252" spans="3:14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16"/>
      <c r="N252" s="16"/>
    </row>
    <row r="253" spans="3:14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6"/>
      <c r="N253" s="16"/>
    </row>
    <row r="254" spans="3:14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6"/>
      <c r="N254" s="16"/>
    </row>
    <row r="255" spans="3:14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6"/>
      <c r="N255" s="16"/>
    </row>
    <row r="256" spans="3:14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6"/>
      <c r="N256" s="16"/>
    </row>
    <row r="257" spans="3:14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16"/>
      <c r="N257" s="16"/>
    </row>
    <row r="258" spans="3:14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16"/>
      <c r="N258" s="16"/>
    </row>
    <row r="259" spans="3:14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16"/>
      <c r="N259" s="16"/>
    </row>
    <row r="260" spans="3:14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16"/>
      <c r="N260" s="16"/>
    </row>
    <row r="261" spans="3:14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16"/>
      <c r="N261" s="16"/>
    </row>
    <row r="262" spans="3:14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16"/>
      <c r="N262" s="16"/>
    </row>
    <row r="263" spans="3:14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16"/>
      <c r="N263" s="16"/>
    </row>
    <row r="264" spans="3:14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6"/>
      <c r="N264" s="16"/>
    </row>
    <row r="265" spans="3:14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6"/>
      <c r="N265" s="16"/>
    </row>
    <row r="266" spans="3:14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6"/>
      <c r="N266" s="16"/>
    </row>
    <row r="267" spans="3:14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6"/>
      <c r="N267" s="16"/>
    </row>
    <row r="268" spans="3:14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16"/>
      <c r="N268" s="16"/>
    </row>
    <row r="269" spans="3:14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16"/>
      <c r="N269" s="16"/>
    </row>
    <row r="270" spans="3:14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16"/>
      <c r="N270" s="16"/>
    </row>
    <row r="271" spans="3:14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16"/>
      <c r="N271" s="16"/>
    </row>
    <row r="272" spans="3:14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16"/>
      <c r="N272" s="16"/>
    </row>
    <row r="273" spans="3:14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16"/>
      <c r="N273" s="16"/>
    </row>
    <row r="274" spans="3:14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16"/>
      <c r="N274" s="16"/>
    </row>
    <row r="275" spans="3:14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6"/>
      <c r="N275" s="16"/>
    </row>
    <row r="276" spans="3:14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6"/>
      <c r="N276" s="16"/>
    </row>
    <row r="277" spans="3:14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6"/>
      <c r="N277" s="16"/>
    </row>
    <row r="278" spans="3:14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6"/>
      <c r="N278" s="16"/>
    </row>
    <row r="279" spans="3:14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16"/>
      <c r="N279" s="16"/>
    </row>
    <row r="280" spans="3:14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16"/>
      <c r="N280" s="16"/>
    </row>
    <row r="281" spans="3:14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16"/>
      <c r="N281" s="16"/>
    </row>
    <row r="282" spans="3:14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16"/>
      <c r="N282" s="16"/>
    </row>
    <row r="283" spans="3:14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6"/>
      <c r="N283" s="16"/>
    </row>
    <row r="284" spans="3:14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16"/>
      <c r="N284" s="16"/>
    </row>
    <row r="285" spans="3:14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6"/>
      <c r="N285" s="16"/>
    </row>
    <row r="286" spans="3:14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6"/>
      <c r="N286" s="16"/>
    </row>
    <row r="287" spans="3:14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6"/>
      <c r="N287" s="16"/>
    </row>
    <row r="288" spans="3:14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6"/>
      <c r="N288" s="16"/>
    </row>
    <row r="289" spans="3:14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6"/>
      <c r="N289" s="16"/>
    </row>
    <row r="290" spans="3:14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6"/>
      <c r="N290" s="16"/>
    </row>
    <row r="291" spans="3:14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6"/>
      <c r="N291" s="16"/>
    </row>
    <row r="292" spans="3:14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6"/>
      <c r="N292" s="16"/>
    </row>
    <row r="293" spans="3:14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6"/>
      <c r="N293" s="16"/>
    </row>
    <row r="294" spans="3:14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6"/>
      <c r="N294" s="16"/>
    </row>
    <row r="295" spans="3:14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6"/>
      <c r="N295" s="16"/>
    </row>
    <row r="296" spans="3:14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6"/>
      <c r="N296" s="16"/>
    </row>
    <row r="297" spans="3:14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6"/>
      <c r="N297" s="16"/>
    </row>
    <row r="298" spans="3:14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6"/>
      <c r="N298" s="16"/>
    </row>
    <row r="299" spans="3:14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6"/>
      <c r="N299" s="16"/>
    </row>
    <row r="300" spans="3:14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6"/>
      <c r="N300" s="16"/>
    </row>
    <row r="301" spans="3:14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6"/>
      <c r="N301" s="16"/>
    </row>
    <row r="302" spans="3:14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6"/>
      <c r="N302" s="16"/>
    </row>
    <row r="303" spans="3:14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6"/>
      <c r="N303" s="16"/>
    </row>
    <row r="304" spans="3:14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6"/>
      <c r="N304" s="16"/>
    </row>
    <row r="305" spans="3:14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6"/>
      <c r="N305" s="16"/>
    </row>
    <row r="306" spans="3:14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6"/>
      <c r="N306" s="16"/>
    </row>
    <row r="307" spans="3:14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6"/>
      <c r="N307" s="16"/>
    </row>
    <row r="308" spans="3:14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6"/>
      <c r="N308" s="16"/>
    </row>
    <row r="309" spans="3:14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6"/>
      <c r="N309" s="16"/>
    </row>
    <row r="310" spans="3:14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6"/>
      <c r="N310" s="16"/>
    </row>
    <row r="311" spans="3:14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6"/>
      <c r="N311" s="16"/>
    </row>
    <row r="312" spans="3:14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6"/>
      <c r="N312" s="16"/>
    </row>
    <row r="313" spans="3:14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6"/>
      <c r="N313" s="16"/>
    </row>
    <row r="314" spans="3:14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6"/>
      <c r="N314" s="16"/>
    </row>
    <row r="315" spans="3:14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6"/>
      <c r="N315" s="16"/>
    </row>
    <row r="316" spans="3:14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6"/>
      <c r="N316" s="16"/>
    </row>
    <row r="317" spans="3:14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6"/>
      <c r="N317" s="16"/>
    </row>
    <row r="318" spans="3:14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6"/>
      <c r="N318" s="16"/>
    </row>
    <row r="319" spans="3:14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6"/>
      <c r="N319" s="16"/>
    </row>
    <row r="320" spans="3:14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6"/>
      <c r="N320" s="16"/>
    </row>
    <row r="321" spans="3:14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6"/>
      <c r="N321" s="16"/>
    </row>
    <row r="322" spans="3:14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6"/>
      <c r="N322" s="16"/>
    </row>
    <row r="323" spans="3:14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6"/>
      <c r="N323" s="16"/>
    </row>
    <row r="324" spans="3:14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6"/>
      <c r="N324" s="16"/>
    </row>
    <row r="325" spans="3:14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6"/>
      <c r="N325" s="16"/>
    </row>
    <row r="326" spans="3:14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6"/>
      <c r="N326" s="16"/>
    </row>
    <row r="327" spans="3:14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6"/>
      <c r="N327" s="16"/>
    </row>
    <row r="328" spans="3:14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6"/>
      <c r="N328" s="16"/>
    </row>
    <row r="329" spans="3:14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6"/>
      <c r="N329" s="16"/>
    </row>
    <row r="330" spans="3:14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6"/>
      <c r="N330" s="16"/>
    </row>
    <row r="331" spans="3:14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6"/>
      <c r="N331" s="16"/>
    </row>
    <row r="332" spans="3:14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6"/>
      <c r="N332" s="16"/>
    </row>
    <row r="333" spans="3:14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6"/>
      <c r="N333" s="16"/>
    </row>
    <row r="334" spans="3:14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6"/>
      <c r="N334" s="16"/>
    </row>
    <row r="335" spans="3:14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6"/>
      <c r="N335" s="16"/>
    </row>
    <row r="336" spans="3:14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6"/>
      <c r="N336" s="16"/>
    </row>
    <row r="337" spans="3:14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6"/>
      <c r="N337" s="16"/>
    </row>
    <row r="338" spans="3:14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6"/>
      <c r="N338" s="16"/>
    </row>
    <row r="339" spans="3:14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6"/>
      <c r="N339" s="16"/>
    </row>
    <row r="340" spans="3:14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6"/>
      <c r="N340" s="16"/>
    </row>
    <row r="341" spans="3:14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6"/>
      <c r="N341" s="16"/>
    </row>
    <row r="342" spans="3:14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6"/>
      <c r="N342" s="16"/>
    </row>
    <row r="343" spans="3:14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6"/>
      <c r="N343" s="16"/>
    </row>
    <row r="344" spans="3:14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6"/>
      <c r="N344" s="16"/>
    </row>
    <row r="345" spans="3:14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6"/>
      <c r="N345" s="16"/>
    </row>
    <row r="346" spans="3:14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6"/>
      <c r="N346" s="16"/>
    </row>
    <row r="347" spans="3:14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6"/>
      <c r="N347" s="16"/>
    </row>
    <row r="348" spans="3:14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6"/>
      <c r="N348" s="16"/>
    </row>
    <row r="349" spans="3:14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6"/>
      <c r="N349" s="16"/>
    </row>
    <row r="350" spans="3:14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6"/>
      <c r="N350" s="16"/>
    </row>
    <row r="351" spans="3:14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6"/>
      <c r="N351" s="16"/>
    </row>
    <row r="352" spans="3:14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6"/>
      <c r="N352" s="16"/>
    </row>
    <row r="353" spans="3:14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6"/>
      <c r="N353" s="16"/>
    </row>
    <row r="354" spans="3:14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6"/>
      <c r="N354" s="16"/>
    </row>
    <row r="355" spans="3:14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6"/>
      <c r="N355" s="16"/>
    </row>
    <row r="356" spans="3:14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6"/>
      <c r="N356" s="16"/>
    </row>
    <row r="357" spans="3:14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6"/>
      <c r="N357" s="16"/>
    </row>
    <row r="358" spans="3:14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6"/>
      <c r="N358" s="16"/>
    </row>
    <row r="359" spans="3:14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6"/>
      <c r="N359" s="16"/>
    </row>
    <row r="360" spans="3:14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6"/>
      <c r="N360" s="16"/>
    </row>
    <row r="361" spans="3:14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6"/>
      <c r="N361" s="16"/>
    </row>
    <row r="362" spans="3:14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6"/>
      <c r="N362" s="16"/>
    </row>
    <row r="363" spans="3:14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6"/>
      <c r="N363" s="16"/>
    </row>
    <row r="364" spans="3:14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6"/>
      <c r="N364" s="16"/>
    </row>
    <row r="365" spans="3:14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6"/>
      <c r="N365" s="16"/>
    </row>
    <row r="366" spans="3:14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6"/>
      <c r="N366" s="16"/>
    </row>
    <row r="367" spans="3:14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6"/>
      <c r="N367" s="16"/>
    </row>
    <row r="368" spans="3:14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6"/>
      <c r="N368" s="16"/>
    </row>
    <row r="369" spans="3:14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16"/>
      <c r="N369" s="16"/>
    </row>
    <row r="370" spans="3:14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16"/>
      <c r="N370" s="16"/>
    </row>
    <row r="371" spans="3:14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16"/>
      <c r="N371" s="16"/>
    </row>
    <row r="372" spans="3:14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16"/>
      <c r="N372" s="16"/>
    </row>
    <row r="373" spans="3:14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16"/>
      <c r="N373" s="16"/>
    </row>
    <row r="374" spans="3:14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6"/>
      <c r="N374" s="16"/>
    </row>
    <row r="375" spans="3:14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6"/>
      <c r="N375" s="16"/>
    </row>
    <row r="376" spans="3:14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6"/>
      <c r="N376" s="16"/>
    </row>
    <row r="377" spans="3:14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6"/>
      <c r="N377" s="16"/>
    </row>
    <row r="378" spans="3:14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6"/>
      <c r="N378" s="16"/>
    </row>
    <row r="379" spans="3:14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6"/>
      <c r="N379" s="16"/>
    </row>
    <row r="380" spans="3:14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6"/>
      <c r="N380" s="16"/>
    </row>
    <row r="381" spans="3:14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6"/>
      <c r="N381" s="16"/>
    </row>
    <row r="382" spans="3:14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6"/>
      <c r="N382" s="16"/>
    </row>
    <row r="383" spans="3:14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6"/>
      <c r="N383" s="16"/>
    </row>
    <row r="384" spans="3:14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6"/>
      <c r="N384" s="16"/>
    </row>
    <row r="385" spans="3:14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6"/>
      <c r="N385" s="16"/>
    </row>
    <row r="386" spans="3:14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6"/>
      <c r="N386" s="16"/>
    </row>
    <row r="387" spans="3:14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6"/>
      <c r="N387" s="16"/>
    </row>
    <row r="388" spans="3:14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6"/>
      <c r="N388" s="16"/>
    </row>
    <row r="389" spans="3:14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6"/>
      <c r="N389" s="16"/>
    </row>
    <row r="390" spans="3:14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6"/>
      <c r="N390" s="16"/>
    </row>
    <row r="391" spans="3:14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6"/>
      <c r="N391" s="16"/>
    </row>
    <row r="392" spans="3:14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6"/>
      <c r="N392" s="16"/>
    </row>
    <row r="393" spans="3:14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6"/>
      <c r="N393" s="16"/>
    </row>
    <row r="394" spans="3:14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6"/>
      <c r="N394" s="16"/>
    </row>
    <row r="395" spans="3:14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6"/>
      <c r="N395" s="16"/>
    </row>
    <row r="396" spans="3:14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6"/>
      <c r="N396" s="16"/>
    </row>
    <row r="397" spans="3:14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6"/>
      <c r="N397" s="16"/>
    </row>
    <row r="398" spans="3:14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6"/>
      <c r="N398" s="16"/>
    </row>
    <row r="399" spans="3:14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6"/>
      <c r="N399" s="16"/>
    </row>
    <row r="400" spans="3:14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6"/>
      <c r="N400" s="16"/>
    </row>
    <row r="401" spans="3:14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6"/>
      <c r="N401" s="16"/>
    </row>
    <row r="402" spans="3:14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6"/>
      <c r="N402" s="16"/>
    </row>
    <row r="403" spans="3:14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6"/>
      <c r="N403" s="16"/>
    </row>
    <row r="404" spans="3:14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6"/>
      <c r="N404" s="16"/>
    </row>
    <row r="405" spans="3:14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6"/>
      <c r="N405" s="16"/>
    </row>
    <row r="406" spans="3:14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6"/>
      <c r="N406" s="16"/>
    </row>
    <row r="407" spans="3:14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6"/>
      <c r="N407" s="16"/>
    </row>
    <row r="408" spans="3:14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6"/>
      <c r="N408" s="16"/>
    </row>
    <row r="409" spans="3:14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6"/>
      <c r="N409" s="16"/>
    </row>
    <row r="410" spans="3:14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6"/>
      <c r="N410" s="16"/>
    </row>
    <row r="411" spans="3:14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6"/>
      <c r="N411" s="16"/>
    </row>
    <row r="412" spans="3:14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6"/>
      <c r="N412" s="16"/>
    </row>
    <row r="413" spans="3:14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6"/>
      <c r="N413" s="16"/>
    </row>
    <row r="414" spans="3:14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6"/>
      <c r="N414" s="16"/>
    </row>
    <row r="415" spans="3:14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6"/>
      <c r="N415" s="16"/>
    </row>
    <row r="416" spans="3:14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6"/>
      <c r="N416" s="16"/>
    </row>
    <row r="417" spans="3:14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6"/>
      <c r="N417" s="16"/>
    </row>
    <row r="418" spans="3:14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6"/>
      <c r="N418" s="16"/>
    </row>
    <row r="419" spans="3:14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6"/>
      <c r="N419" s="16"/>
    </row>
    <row r="420" spans="3:14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6"/>
      <c r="N420" s="16"/>
    </row>
    <row r="421" spans="3:14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6"/>
      <c r="N421" s="16"/>
    </row>
    <row r="422" spans="3:14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6"/>
      <c r="N422" s="16"/>
    </row>
    <row r="423" spans="3:14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6"/>
      <c r="N423" s="16"/>
    </row>
    <row r="424" spans="3:14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6"/>
      <c r="N424" s="16"/>
    </row>
    <row r="425" spans="3:14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6"/>
      <c r="N425" s="16"/>
    </row>
    <row r="426" spans="3:14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6"/>
      <c r="N426" s="16"/>
    </row>
    <row r="427" spans="3:14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6"/>
      <c r="N427" s="16"/>
    </row>
    <row r="428" spans="3:14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6"/>
      <c r="N428" s="16"/>
    </row>
    <row r="429" spans="3:14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6"/>
      <c r="N429" s="16"/>
    </row>
    <row r="430" spans="3:14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6"/>
      <c r="N430" s="16"/>
    </row>
    <row r="431" spans="3:14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6"/>
      <c r="N431" s="16"/>
    </row>
    <row r="432" spans="3:14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6"/>
      <c r="N432" s="16"/>
    </row>
    <row r="433" spans="3:14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16"/>
      <c r="N433" s="16"/>
    </row>
    <row r="434" spans="3:14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16"/>
      <c r="N434" s="16"/>
    </row>
    <row r="435" spans="3:14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16"/>
      <c r="N435" s="16"/>
    </row>
    <row r="436" spans="3:14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16"/>
      <c r="N436" s="16"/>
    </row>
    <row r="437" spans="3:14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16"/>
      <c r="N437" s="16"/>
    </row>
    <row r="438" spans="3:14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16"/>
      <c r="N438" s="16"/>
    </row>
    <row r="439" spans="3:14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16"/>
      <c r="N439" s="16"/>
    </row>
    <row r="440" spans="3:14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6"/>
      <c r="N440" s="16"/>
    </row>
    <row r="441" spans="3:14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6"/>
      <c r="N441" s="16"/>
    </row>
    <row r="442" spans="3:14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6"/>
      <c r="N442" s="16"/>
    </row>
    <row r="443" spans="3:14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6"/>
      <c r="N443" s="16"/>
    </row>
    <row r="444" spans="3:14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16"/>
      <c r="N444" s="16"/>
    </row>
    <row r="445" spans="3:14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16"/>
      <c r="N445" s="16"/>
    </row>
    <row r="446" spans="3:14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16"/>
      <c r="N446" s="16"/>
    </row>
    <row r="447" spans="3:14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16"/>
      <c r="N447" s="16"/>
    </row>
    <row r="448" spans="3:14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16"/>
      <c r="N448" s="16"/>
    </row>
    <row r="449" spans="3:14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16"/>
      <c r="N449" s="16"/>
    </row>
    <row r="450" spans="3:14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16"/>
      <c r="N450" s="16"/>
    </row>
    <row r="451" spans="3:14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6"/>
      <c r="N451" s="16"/>
    </row>
    <row r="452" spans="3:14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6"/>
      <c r="N452" s="16"/>
    </row>
    <row r="453" spans="3:14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6"/>
      <c r="N453" s="16"/>
    </row>
    <row r="454" spans="3:14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6"/>
      <c r="N454" s="16"/>
    </row>
    <row r="455" spans="3:14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16"/>
      <c r="N455" s="16"/>
    </row>
    <row r="456" spans="3:14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16"/>
      <c r="N456" s="16"/>
    </row>
    <row r="457" spans="3:14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16"/>
      <c r="N457" s="16"/>
    </row>
    <row r="458" spans="3:14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16"/>
      <c r="N458" s="16"/>
    </row>
    <row r="459" spans="3:14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16"/>
      <c r="N459" s="16"/>
    </row>
    <row r="460" spans="3:14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16"/>
      <c r="N460" s="16"/>
    </row>
    <row r="461" spans="3:14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16"/>
      <c r="N461" s="16"/>
    </row>
    <row r="462" spans="3:14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6"/>
      <c r="N462" s="16"/>
    </row>
    <row r="463" spans="3:14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6"/>
      <c r="N463" s="16"/>
    </row>
    <row r="464" spans="3:14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6"/>
      <c r="N464" s="16"/>
    </row>
    <row r="465" spans="3:14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6"/>
      <c r="N465" s="16"/>
    </row>
    <row r="466" spans="3:14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16"/>
      <c r="N466" s="16"/>
    </row>
    <row r="467" spans="3:14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16"/>
      <c r="N467" s="16"/>
    </row>
    <row r="468" spans="3:14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16"/>
      <c r="N468" s="16"/>
    </row>
    <row r="469" spans="3:14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16"/>
      <c r="N469" s="16"/>
    </row>
    <row r="470" spans="3:14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16"/>
      <c r="N470" s="16"/>
    </row>
    <row r="471" spans="3:14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16"/>
      <c r="N471" s="16"/>
    </row>
    <row r="472" spans="3:14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16"/>
      <c r="N472" s="16"/>
    </row>
    <row r="473" spans="3:14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6"/>
      <c r="N473" s="16"/>
    </row>
    <row r="474" spans="3:14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6"/>
      <c r="N474" s="16"/>
    </row>
    <row r="475" spans="3:14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6"/>
      <c r="N475" s="16"/>
    </row>
    <row r="476" spans="3:14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6"/>
      <c r="N476" s="16"/>
    </row>
    <row r="477" spans="3:14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16"/>
      <c r="N477" s="16"/>
    </row>
    <row r="478" spans="3:14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16"/>
      <c r="N478" s="16"/>
    </row>
    <row r="479" spans="3:14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16"/>
      <c r="N479" s="16"/>
    </row>
    <row r="480" spans="3:14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16"/>
      <c r="N480" s="16"/>
    </row>
    <row r="481" spans="3:14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16"/>
      <c r="N481" s="16"/>
    </row>
    <row r="482" spans="3:14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16"/>
      <c r="N482" s="16"/>
    </row>
    <row r="483" spans="3:14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16"/>
      <c r="N483" s="16"/>
    </row>
    <row r="484" spans="3:14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6"/>
      <c r="N484" s="16"/>
    </row>
    <row r="485" spans="3:14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6"/>
      <c r="N485" s="16"/>
    </row>
    <row r="486" spans="3:14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6"/>
      <c r="N486" s="16"/>
    </row>
    <row r="487" spans="3:14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6"/>
      <c r="N487" s="16"/>
    </row>
    <row r="488" spans="3:14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16"/>
      <c r="N488" s="16"/>
    </row>
    <row r="489" spans="3:14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16"/>
      <c r="N489" s="16"/>
    </row>
    <row r="490" spans="3:14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16"/>
      <c r="N490" s="16"/>
    </row>
    <row r="491" spans="3:14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16"/>
      <c r="N491" s="16"/>
    </row>
    <row r="492" spans="3:14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16"/>
      <c r="N492" s="16"/>
    </row>
    <row r="493" spans="3:14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16"/>
      <c r="N493" s="16"/>
    </row>
    <row r="494" spans="3:14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16"/>
      <c r="N494" s="16"/>
    </row>
    <row r="495" spans="3:14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6"/>
      <c r="N495" s="16"/>
    </row>
    <row r="496" spans="3:14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6"/>
      <c r="N496" s="16"/>
    </row>
    <row r="497" spans="3:14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6"/>
      <c r="N497" s="16"/>
    </row>
    <row r="498" spans="3:14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6"/>
      <c r="N498" s="16"/>
    </row>
    <row r="499" spans="3:14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16"/>
      <c r="N499" s="16"/>
    </row>
    <row r="500" spans="3:14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16"/>
      <c r="N500" s="16"/>
    </row>
    <row r="501" spans="3:14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16"/>
      <c r="N501" s="16"/>
    </row>
    <row r="502" spans="3:14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16"/>
      <c r="N502" s="16"/>
    </row>
    <row r="503" spans="3:14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16"/>
      <c r="N503" s="16"/>
    </row>
    <row r="504" spans="3:14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16"/>
      <c r="N504" s="16"/>
    </row>
    <row r="505" spans="3:14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16"/>
      <c r="N505" s="16"/>
    </row>
    <row r="506" spans="3:14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6"/>
      <c r="N506" s="16"/>
    </row>
    <row r="507" spans="3:14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6"/>
      <c r="N507" s="16"/>
    </row>
    <row r="508" spans="3:14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6"/>
      <c r="N508" s="16"/>
    </row>
    <row r="509" spans="3:14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6"/>
      <c r="N509" s="16"/>
    </row>
    <row r="510" spans="3:14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16"/>
      <c r="N510" s="16"/>
    </row>
    <row r="511" spans="3:14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16"/>
      <c r="N511" s="16"/>
    </row>
    <row r="512" spans="3:14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16"/>
      <c r="N512" s="16"/>
    </row>
    <row r="513" spans="3:14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16"/>
      <c r="N513" s="16"/>
    </row>
    <row r="514" spans="3:14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16"/>
      <c r="N514" s="16"/>
    </row>
    <row r="515" spans="3:14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16"/>
      <c r="N515" s="16"/>
    </row>
    <row r="516" spans="3:14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16"/>
      <c r="N516" s="16"/>
    </row>
    <row r="517" spans="3:14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6"/>
      <c r="N517" s="16"/>
    </row>
    <row r="518" spans="3:14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6"/>
      <c r="N518" s="16"/>
    </row>
    <row r="519" spans="3:14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6"/>
      <c r="N519" s="16"/>
    </row>
    <row r="520" spans="3:14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6"/>
      <c r="N520" s="16"/>
    </row>
    <row r="521" spans="3:14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16"/>
      <c r="N521" s="16"/>
    </row>
    <row r="522" spans="3:14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16"/>
      <c r="N522" s="16"/>
    </row>
    <row r="523" spans="3:14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16"/>
      <c r="N523" s="16"/>
    </row>
    <row r="524" spans="3:14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16"/>
      <c r="N524" s="16"/>
    </row>
    <row r="525" spans="3:14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16"/>
      <c r="N525" s="16"/>
    </row>
    <row r="526" spans="3:14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16"/>
      <c r="N526" s="16"/>
    </row>
    <row r="527" spans="3:14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16"/>
      <c r="N527" s="16"/>
    </row>
    <row r="528" spans="3:14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6"/>
      <c r="N528" s="16"/>
    </row>
    <row r="529" spans="3:14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6"/>
      <c r="N529" s="16"/>
    </row>
    <row r="530" spans="3:14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6"/>
      <c r="N530" s="16"/>
    </row>
    <row r="531" spans="3:14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6"/>
      <c r="N531" s="16"/>
    </row>
    <row r="532" spans="3:14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16"/>
      <c r="N532" s="16"/>
    </row>
    <row r="533" spans="3:14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16"/>
      <c r="N533" s="16"/>
    </row>
    <row r="534" spans="3:14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16"/>
      <c r="N534" s="16"/>
    </row>
    <row r="535" spans="3:14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16"/>
      <c r="N535" s="16"/>
    </row>
    <row r="536" spans="3:14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16"/>
      <c r="N536" s="16"/>
    </row>
    <row r="537" spans="3:14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16"/>
      <c r="N537" s="16"/>
    </row>
    <row r="538" spans="3:14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16"/>
      <c r="N538" s="16"/>
    </row>
    <row r="539" spans="3:14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16"/>
      <c r="N539" s="16"/>
    </row>
    <row r="540" spans="3:14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16"/>
      <c r="N540" s="16"/>
    </row>
    <row r="541" spans="3:14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16"/>
      <c r="N541" s="16"/>
    </row>
    <row r="542" spans="3:14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16"/>
      <c r="N542" s="16"/>
    </row>
    <row r="543" spans="3:14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16"/>
      <c r="N543" s="16"/>
    </row>
    <row r="544" spans="3:14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16"/>
      <c r="N544" s="16"/>
    </row>
    <row r="545" spans="3:14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16"/>
      <c r="N545" s="16"/>
    </row>
    <row r="546" spans="3:14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16"/>
      <c r="N546" s="16"/>
    </row>
    <row r="547" spans="3:14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16"/>
      <c r="N547" s="16"/>
    </row>
    <row r="548" spans="3:14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16"/>
      <c r="N548" s="16"/>
    </row>
    <row r="549" spans="3:14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16"/>
      <c r="N549" s="16"/>
    </row>
    <row r="550" spans="3:14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16"/>
      <c r="N550" s="16"/>
    </row>
    <row r="551" spans="3:14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16"/>
      <c r="N551" s="16"/>
    </row>
    <row r="552" spans="3:14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16"/>
      <c r="N552" s="16"/>
    </row>
    <row r="553" spans="3:14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16"/>
      <c r="N553" s="16"/>
    </row>
    <row r="554" spans="3:14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16"/>
      <c r="N554" s="16"/>
    </row>
    <row r="555" spans="3:14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16"/>
      <c r="N555" s="16"/>
    </row>
    <row r="556" spans="3:14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16"/>
      <c r="N556" s="16"/>
    </row>
    <row r="557" spans="3:14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16"/>
      <c r="N557" s="16"/>
    </row>
    <row r="558" spans="3:14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16"/>
      <c r="N558" s="16"/>
    </row>
    <row r="559" spans="3:14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16"/>
      <c r="N559" s="16"/>
    </row>
    <row r="560" spans="3:14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16"/>
      <c r="N560" s="16"/>
    </row>
    <row r="561" spans="3:14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16"/>
      <c r="N561" s="16"/>
    </row>
    <row r="562" spans="3:14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16"/>
      <c r="N562" s="16"/>
    </row>
    <row r="563" spans="3:14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16"/>
      <c r="N563" s="16"/>
    </row>
    <row r="564" spans="3:14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16"/>
      <c r="N564" s="16"/>
    </row>
    <row r="565" spans="3:14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16"/>
      <c r="N565" s="16"/>
    </row>
    <row r="566" spans="3:14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16"/>
      <c r="N566" s="16"/>
    </row>
    <row r="567" spans="3:14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16"/>
      <c r="N567" s="16"/>
    </row>
    <row r="568" spans="3:14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16"/>
      <c r="N568" s="16"/>
    </row>
    <row r="569" spans="3:14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16"/>
      <c r="N569" s="16"/>
    </row>
    <row r="570" spans="3:14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16"/>
      <c r="N570" s="16"/>
    </row>
    <row r="571" spans="3:14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16"/>
      <c r="N571" s="16"/>
    </row>
    <row r="572" spans="3:14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16"/>
      <c r="N572" s="16"/>
    </row>
    <row r="573" spans="3:14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16"/>
      <c r="N573" s="16"/>
    </row>
    <row r="574" spans="3:14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16"/>
      <c r="N574" s="16"/>
    </row>
    <row r="575" spans="3:14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16"/>
      <c r="N575" s="16"/>
    </row>
    <row r="576" spans="3:14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16"/>
      <c r="N576" s="16"/>
    </row>
    <row r="577" spans="3:14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16"/>
      <c r="N577" s="16"/>
    </row>
    <row r="578" spans="3:14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16"/>
      <c r="N578" s="16"/>
    </row>
    <row r="579" spans="3:14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16"/>
      <c r="N579" s="16"/>
    </row>
    <row r="580" spans="3:14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16"/>
      <c r="N580" s="16"/>
    </row>
    <row r="581" spans="3:14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16"/>
      <c r="N581" s="16"/>
    </row>
    <row r="582" spans="3:14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16"/>
      <c r="N582" s="16"/>
    </row>
    <row r="583" spans="3:14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16"/>
      <c r="N583" s="16"/>
    </row>
    <row r="584" spans="3:14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16"/>
      <c r="N584" s="16"/>
    </row>
    <row r="585" spans="3:14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16"/>
      <c r="N585" s="16"/>
    </row>
    <row r="586" spans="3:14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16"/>
      <c r="N586" s="16"/>
    </row>
    <row r="587" spans="3:14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16"/>
      <c r="N587" s="16"/>
    </row>
    <row r="588" spans="3:14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16"/>
      <c r="N588" s="16"/>
    </row>
    <row r="589" spans="3:14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16"/>
      <c r="N589" s="16"/>
    </row>
    <row r="590" spans="3:14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16"/>
      <c r="N590" s="16"/>
    </row>
    <row r="591" spans="3:14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16"/>
      <c r="N591" s="16"/>
    </row>
    <row r="592" spans="3:14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16"/>
      <c r="N592" s="16"/>
    </row>
    <row r="593" spans="3:14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16"/>
      <c r="N593" s="16"/>
    </row>
    <row r="594" spans="3:14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16"/>
      <c r="N594" s="16"/>
    </row>
    <row r="595" spans="3:14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16"/>
      <c r="N595" s="16"/>
    </row>
    <row r="596" spans="3:14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16"/>
      <c r="N596" s="16"/>
    </row>
    <row r="597" spans="3:14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16"/>
      <c r="N597" s="16"/>
    </row>
    <row r="598" spans="3:14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16"/>
      <c r="N598" s="16"/>
    </row>
    <row r="599" spans="3:14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16"/>
      <c r="N599" s="16"/>
    </row>
    <row r="600" spans="3:14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16"/>
      <c r="N600" s="16"/>
    </row>
    <row r="601" spans="3:14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16"/>
      <c r="N601" s="16"/>
    </row>
    <row r="602" spans="3:14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16"/>
      <c r="N602" s="16"/>
    </row>
    <row r="603" spans="3:14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16"/>
      <c r="N603" s="16"/>
    </row>
    <row r="604" spans="3:14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16"/>
      <c r="N604" s="16"/>
    </row>
    <row r="605" spans="3:14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16"/>
      <c r="N605" s="16"/>
    </row>
    <row r="606" spans="3:14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16"/>
      <c r="N606" s="16"/>
    </row>
    <row r="607" spans="3:14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16"/>
      <c r="N607" s="16"/>
    </row>
    <row r="608" spans="3:14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16"/>
      <c r="N608" s="16"/>
    </row>
    <row r="609" spans="3:14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16"/>
      <c r="N609" s="16"/>
    </row>
    <row r="610" spans="3:14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16"/>
      <c r="N610" s="16"/>
    </row>
    <row r="611" spans="3:14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16"/>
      <c r="N611" s="16"/>
    </row>
    <row r="612" spans="3:14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16"/>
      <c r="N612" s="16"/>
    </row>
    <row r="613" spans="3:14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16"/>
      <c r="N613" s="16"/>
    </row>
    <row r="614" spans="3:14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16"/>
      <c r="N614" s="16"/>
    </row>
    <row r="615" spans="3:14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16"/>
      <c r="N615" s="16"/>
    </row>
    <row r="616" spans="3:14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16"/>
      <c r="N616" s="16"/>
    </row>
    <row r="617" spans="3:14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16"/>
      <c r="N617" s="16"/>
    </row>
    <row r="618" spans="3:14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16"/>
      <c r="N618" s="16"/>
    </row>
    <row r="619" spans="3:14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16"/>
      <c r="N619" s="16"/>
    </row>
    <row r="620" spans="3:14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16"/>
      <c r="N620" s="16"/>
    </row>
    <row r="621" spans="3:14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16"/>
      <c r="N621" s="16"/>
    </row>
    <row r="622" spans="3:14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16"/>
      <c r="N622" s="16"/>
    </row>
    <row r="623" spans="3:14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16"/>
      <c r="N623" s="16"/>
    </row>
    <row r="624" spans="3:14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16"/>
      <c r="N624" s="16"/>
    </row>
    <row r="625" spans="3:14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16"/>
      <c r="N625" s="16"/>
    </row>
    <row r="626" spans="3:14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16"/>
      <c r="N626" s="16"/>
    </row>
    <row r="627" spans="3:14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16"/>
      <c r="N627" s="16"/>
    </row>
    <row r="628" spans="3:14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16"/>
      <c r="N628" s="16"/>
    </row>
    <row r="629" spans="3:14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16"/>
      <c r="N629" s="16"/>
    </row>
    <row r="630" spans="3:14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16"/>
      <c r="N630" s="16"/>
    </row>
    <row r="631" spans="3:14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16"/>
      <c r="N631" s="16"/>
    </row>
    <row r="632" spans="3:14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16"/>
      <c r="N632" s="16"/>
    </row>
    <row r="633" spans="3:14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16"/>
      <c r="N633" s="16"/>
    </row>
    <row r="634" spans="3:14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16"/>
      <c r="N634" s="16"/>
    </row>
    <row r="635" spans="3:14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16"/>
      <c r="N635" s="16"/>
    </row>
    <row r="636" spans="3:14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16"/>
      <c r="N636" s="16"/>
    </row>
    <row r="637" spans="3:14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16"/>
      <c r="N637" s="16"/>
    </row>
    <row r="638" spans="3:14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16"/>
      <c r="N638" s="16"/>
    </row>
    <row r="639" spans="3:14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16"/>
      <c r="N639" s="16"/>
    </row>
    <row r="640" spans="3:14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16"/>
      <c r="N640" s="16"/>
    </row>
    <row r="641" spans="3:14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16"/>
      <c r="N641" s="16"/>
    </row>
    <row r="642" spans="3:14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16"/>
      <c r="N642" s="16"/>
    </row>
    <row r="643" spans="3:14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16"/>
      <c r="N643" s="16"/>
    </row>
    <row r="644" spans="3:14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16"/>
      <c r="N644" s="16"/>
    </row>
    <row r="645" spans="3:14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16"/>
      <c r="N645" s="16"/>
    </row>
    <row r="646" spans="3:14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16"/>
      <c r="N646" s="16"/>
    </row>
    <row r="647" spans="3:14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16"/>
      <c r="N647" s="16"/>
    </row>
    <row r="648" spans="3:14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16"/>
      <c r="N648" s="16"/>
    </row>
    <row r="649" spans="3:14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16"/>
      <c r="N649" s="16"/>
    </row>
    <row r="650" spans="3:14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16"/>
      <c r="N650" s="16"/>
    </row>
    <row r="651" spans="3:14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16"/>
      <c r="N651" s="16"/>
    </row>
    <row r="652" spans="3:14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16"/>
      <c r="N652" s="16"/>
    </row>
    <row r="653" spans="3:14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16"/>
      <c r="N653" s="16"/>
    </row>
    <row r="654" spans="3:14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16"/>
      <c r="N654" s="16"/>
    </row>
    <row r="655" spans="3:14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16"/>
      <c r="N655" s="16"/>
    </row>
    <row r="656" spans="3:14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16"/>
      <c r="N656" s="16"/>
    </row>
    <row r="657" spans="3:14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16"/>
      <c r="N657" s="16"/>
    </row>
    <row r="658" spans="3:14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16"/>
      <c r="N658" s="16"/>
    </row>
    <row r="659" spans="3:14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16"/>
      <c r="N659" s="16"/>
    </row>
    <row r="660" spans="3:14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16"/>
      <c r="N660" s="16"/>
    </row>
    <row r="661" spans="3:14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16"/>
      <c r="N661" s="16"/>
    </row>
    <row r="662" spans="3:14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16"/>
      <c r="N662" s="16"/>
    </row>
    <row r="663" spans="3:14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16"/>
      <c r="N663" s="16"/>
    </row>
    <row r="664" spans="3:14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16"/>
      <c r="N664" s="16"/>
    </row>
    <row r="665" spans="3:14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16"/>
      <c r="N665" s="16"/>
    </row>
    <row r="666" spans="3:14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16"/>
      <c r="N666" s="16"/>
    </row>
    <row r="667" spans="3:14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16"/>
      <c r="N667" s="16"/>
    </row>
    <row r="668" spans="3:14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16"/>
      <c r="N668" s="16"/>
    </row>
    <row r="669" spans="3:14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16"/>
      <c r="N669" s="16"/>
    </row>
    <row r="670" spans="3:14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16"/>
      <c r="N670" s="16"/>
    </row>
    <row r="671" spans="3:14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16"/>
      <c r="N671" s="16"/>
    </row>
    <row r="672" spans="3:14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16"/>
      <c r="N672" s="16"/>
    </row>
    <row r="673" spans="3:14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16"/>
      <c r="N673" s="16"/>
    </row>
    <row r="674" spans="3:14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16"/>
      <c r="N674" s="16"/>
    </row>
    <row r="675" spans="3:14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16"/>
      <c r="N675" s="16"/>
    </row>
    <row r="676" spans="3:14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16"/>
      <c r="N676" s="16"/>
    </row>
    <row r="677" spans="3:14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16"/>
      <c r="N677" s="16"/>
    </row>
    <row r="678" spans="3:14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16"/>
      <c r="N678" s="16"/>
    </row>
    <row r="679" spans="3:14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16"/>
      <c r="N679" s="16"/>
    </row>
    <row r="680" spans="3:14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16"/>
      <c r="N680" s="16"/>
    </row>
    <row r="681" spans="3:14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16"/>
      <c r="N681" s="16"/>
    </row>
    <row r="682" spans="3:14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16"/>
      <c r="N682" s="16"/>
    </row>
    <row r="683" spans="3:14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16"/>
      <c r="N683" s="16"/>
    </row>
    <row r="684" spans="3:14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16"/>
      <c r="N684" s="16"/>
    </row>
    <row r="685" spans="3:14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16"/>
      <c r="N685" s="16"/>
    </row>
    <row r="686" spans="3:14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16"/>
      <c r="N686" s="16"/>
    </row>
    <row r="687" spans="3:14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16"/>
      <c r="N687" s="16"/>
    </row>
    <row r="688" spans="3:14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16"/>
      <c r="N688" s="16"/>
    </row>
    <row r="689" spans="3:14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16"/>
      <c r="N689" s="16"/>
    </row>
    <row r="690" spans="3:14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16"/>
      <c r="N690" s="16"/>
    </row>
    <row r="691" spans="3:14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16"/>
      <c r="N691" s="16"/>
    </row>
    <row r="692" spans="3:14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16"/>
      <c r="N692" s="16"/>
    </row>
    <row r="693" spans="3:14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16"/>
      <c r="N693" s="16"/>
    </row>
    <row r="694" spans="3:14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16"/>
      <c r="N694" s="16"/>
    </row>
    <row r="695" spans="3:14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16"/>
      <c r="N695" s="16"/>
    </row>
    <row r="696" spans="3:14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16"/>
      <c r="N696" s="16"/>
    </row>
    <row r="697" spans="3:14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16"/>
      <c r="N697" s="16"/>
    </row>
    <row r="698" spans="3:14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16"/>
      <c r="N698" s="16"/>
    </row>
    <row r="699" spans="3:14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16"/>
      <c r="N699" s="16"/>
    </row>
    <row r="700" spans="3:14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16"/>
      <c r="N700" s="16"/>
    </row>
    <row r="701" spans="3:14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16"/>
      <c r="N701" s="16"/>
    </row>
    <row r="702" spans="3:14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16"/>
      <c r="N702" s="16"/>
    </row>
    <row r="703" spans="3:14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16"/>
      <c r="N703" s="16"/>
    </row>
    <row r="704" spans="3:14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16"/>
      <c r="N704" s="16"/>
    </row>
    <row r="705" spans="3:14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16"/>
      <c r="N705" s="16"/>
    </row>
    <row r="706" spans="3:14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16"/>
      <c r="N706" s="16"/>
    </row>
    <row r="707" spans="3:14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16"/>
      <c r="N707" s="16"/>
    </row>
    <row r="708" spans="3:14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16"/>
      <c r="N708" s="16"/>
    </row>
    <row r="709" spans="3:14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16"/>
      <c r="N709" s="16"/>
    </row>
    <row r="710" spans="3:14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16"/>
      <c r="N710" s="16"/>
    </row>
    <row r="711" spans="3:14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16"/>
      <c r="N711" s="16"/>
    </row>
    <row r="712" spans="3:14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16"/>
      <c r="N712" s="16"/>
    </row>
    <row r="713" spans="3:14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16"/>
      <c r="N713" s="16"/>
    </row>
    <row r="714" spans="3:14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16"/>
      <c r="N714" s="16"/>
    </row>
    <row r="715" spans="3:14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16"/>
      <c r="N715" s="16"/>
    </row>
    <row r="716" spans="3:14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16"/>
      <c r="N716" s="16"/>
    </row>
    <row r="717" spans="3:14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16"/>
      <c r="N717" s="16"/>
    </row>
    <row r="718" spans="3:14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16"/>
      <c r="N718" s="16"/>
    </row>
    <row r="719" spans="3:14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16"/>
      <c r="N719" s="16"/>
    </row>
    <row r="720" spans="3:14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16"/>
      <c r="N720" s="16"/>
    </row>
    <row r="721" spans="3:14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16"/>
      <c r="N721" s="16"/>
    </row>
    <row r="722" spans="3:14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16"/>
      <c r="N722" s="16"/>
    </row>
    <row r="723" spans="3:14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16"/>
      <c r="N723" s="16"/>
    </row>
    <row r="724" spans="3:14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16"/>
      <c r="N724" s="16"/>
    </row>
    <row r="725" spans="3:14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16"/>
      <c r="N725" s="16"/>
    </row>
    <row r="726" spans="3:14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16"/>
      <c r="N726" s="16"/>
    </row>
    <row r="727" spans="3:14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16"/>
      <c r="N727" s="16"/>
    </row>
    <row r="728" spans="3:14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16"/>
      <c r="N728" s="16"/>
    </row>
    <row r="729" spans="3:14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16"/>
      <c r="N729" s="16"/>
    </row>
    <row r="730" spans="3:14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16"/>
      <c r="N730" s="16"/>
    </row>
    <row r="731" spans="3:14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16"/>
      <c r="N731" s="16"/>
    </row>
    <row r="732" spans="3:14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16"/>
      <c r="N732" s="16"/>
    </row>
    <row r="733" spans="3:14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16"/>
      <c r="N733" s="16"/>
    </row>
    <row r="734" spans="3:14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16"/>
      <c r="N734" s="16"/>
    </row>
    <row r="735" spans="3:14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16"/>
      <c r="N735" s="16"/>
    </row>
    <row r="736" spans="3:14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16"/>
      <c r="N736" s="16"/>
    </row>
    <row r="737" spans="3:14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16"/>
      <c r="N737" s="16"/>
    </row>
    <row r="738" spans="3:14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16"/>
      <c r="N738" s="16"/>
    </row>
    <row r="739" spans="3:14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16"/>
      <c r="N739" s="16"/>
    </row>
    <row r="740" spans="3:14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16"/>
      <c r="N740" s="16"/>
    </row>
    <row r="741" spans="3:14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16"/>
      <c r="N741" s="16"/>
    </row>
    <row r="742" spans="3:14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16"/>
      <c r="N742" s="16"/>
    </row>
    <row r="743" spans="3:14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16"/>
      <c r="N743" s="16"/>
    </row>
    <row r="744" spans="3:14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16"/>
      <c r="N744" s="16"/>
    </row>
    <row r="745" spans="3:14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16"/>
      <c r="N745" s="16"/>
    </row>
    <row r="746" spans="3:14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16"/>
      <c r="N746" s="16"/>
    </row>
    <row r="747" spans="3:14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16"/>
      <c r="N747" s="16"/>
    </row>
    <row r="748" spans="3:14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16"/>
      <c r="N748" s="16"/>
    </row>
    <row r="749" spans="3:14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16"/>
      <c r="N749" s="16"/>
    </row>
    <row r="750" spans="3:14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16"/>
      <c r="N750" s="16"/>
    </row>
    <row r="751" spans="3:14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16"/>
      <c r="N751" s="16"/>
    </row>
    <row r="752" spans="3:14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16"/>
      <c r="N752" s="16"/>
    </row>
    <row r="753" spans="3:14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16"/>
      <c r="N753" s="16"/>
    </row>
    <row r="754" spans="3:14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16"/>
      <c r="N754" s="16"/>
    </row>
    <row r="755" spans="3:14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16"/>
      <c r="N755" s="16"/>
    </row>
    <row r="756" spans="3:14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16"/>
      <c r="N756" s="16"/>
    </row>
    <row r="757" spans="3:14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16"/>
      <c r="N757" s="16"/>
    </row>
    <row r="758" spans="3:14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16"/>
      <c r="N758" s="16"/>
    </row>
    <row r="759" spans="3:14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16"/>
      <c r="N759" s="16"/>
    </row>
    <row r="760" spans="3:14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16"/>
      <c r="N760" s="16"/>
    </row>
    <row r="761" spans="3:14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16"/>
      <c r="N761" s="16"/>
    </row>
    <row r="762" spans="3:14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16"/>
      <c r="N762" s="16"/>
    </row>
    <row r="763" spans="3:14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16"/>
      <c r="N763" s="16"/>
    </row>
    <row r="764" spans="3:14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16"/>
      <c r="N764" s="16"/>
    </row>
    <row r="765" spans="3:14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16"/>
      <c r="N765" s="16"/>
    </row>
    <row r="766" spans="3:14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16"/>
      <c r="N766" s="16"/>
    </row>
    <row r="767" spans="3:14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16"/>
      <c r="N767" s="16"/>
    </row>
    <row r="768" spans="3:14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16"/>
      <c r="N768" s="16"/>
    </row>
    <row r="769" spans="3:14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16"/>
      <c r="N769" s="16"/>
    </row>
    <row r="770" spans="3:14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16"/>
      <c r="N770" s="16"/>
    </row>
    <row r="771" spans="3:14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16"/>
      <c r="N771" s="16"/>
    </row>
    <row r="772" spans="3:14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16"/>
      <c r="N772" s="16"/>
    </row>
    <row r="773" spans="3:14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16"/>
      <c r="N773" s="16"/>
    </row>
    <row r="774" spans="3:14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16"/>
      <c r="N774" s="16"/>
    </row>
    <row r="775" spans="3:14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16"/>
      <c r="N775" s="16"/>
    </row>
    <row r="776" spans="3:14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16"/>
      <c r="N776" s="16"/>
    </row>
    <row r="777" spans="3:14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16"/>
      <c r="N777" s="16"/>
    </row>
    <row r="778" spans="3:14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16"/>
      <c r="N778" s="16"/>
    </row>
    <row r="779" spans="3:14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16"/>
      <c r="N779" s="16"/>
    </row>
    <row r="780" spans="3:14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16"/>
      <c r="N780" s="16"/>
    </row>
    <row r="781" spans="3:14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16"/>
      <c r="N781" s="16"/>
    </row>
    <row r="782" spans="3:14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16"/>
      <c r="N782" s="16"/>
    </row>
    <row r="783" spans="3:14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16"/>
      <c r="N783" s="16"/>
    </row>
    <row r="784" spans="3:14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16"/>
      <c r="N784" s="16"/>
    </row>
    <row r="785" spans="3:14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16"/>
      <c r="N785" s="16"/>
    </row>
    <row r="786" spans="3:14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16"/>
      <c r="N786" s="16"/>
    </row>
    <row r="787" spans="3:14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16"/>
      <c r="N787" s="16"/>
    </row>
    <row r="788" spans="3:14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16"/>
      <c r="N788" s="16"/>
    </row>
    <row r="789" spans="3:14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16"/>
      <c r="N789" s="16"/>
    </row>
    <row r="790" spans="3:14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16"/>
      <c r="N790" s="16"/>
    </row>
    <row r="791" spans="3:14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16"/>
      <c r="N791" s="16"/>
    </row>
    <row r="792" spans="3:14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16"/>
      <c r="N792" s="16"/>
    </row>
    <row r="793" spans="3:14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16"/>
      <c r="N793" s="16"/>
    </row>
    <row r="794" spans="3:14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16"/>
      <c r="N794" s="16"/>
    </row>
    <row r="795" spans="3:14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16"/>
      <c r="N795" s="16"/>
    </row>
    <row r="796" spans="3:14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16"/>
      <c r="N796" s="16"/>
    </row>
    <row r="797" spans="3:14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16"/>
      <c r="N797" s="16"/>
    </row>
    <row r="798" spans="3:14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16"/>
      <c r="N798" s="16"/>
    </row>
    <row r="799" spans="3:14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16"/>
      <c r="N799" s="16"/>
    </row>
    <row r="800" spans="3:14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16"/>
      <c r="N800" s="16"/>
    </row>
    <row r="801" spans="3:14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16"/>
      <c r="N801" s="16"/>
    </row>
    <row r="802" spans="3:14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16"/>
      <c r="N802" s="16"/>
    </row>
    <row r="803" spans="3:14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16"/>
      <c r="N803" s="16"/>
    </row>
    <row r="804" spans="3:14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16"/>
      <c r="N804" s="16"/>
    </row>
    <row r="805" spans="3:14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16"/>
      <c r="N805" s="16"/>
    </row>
    <row r="806" spans="3:14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16"/>
      <c r="N806" s="16"/>
    </row>
    <row r="807" spans="3:14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16"/>
      <c r="N807" s="16"/>
    </row>
    <row r="808" spans="3:14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16"/>
      <c r="N808" s="16"/>
    </row>
    <row r="809" spans="3:14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16"/>
      <c r="N809" s="16"/>
    </row>
    <row r="810" spans="3:14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16"/>
      <c r="N810" s="16"/>
    </row>
    <row r="811" spans="3:14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16"/>
      <c r="N811" s="16"/>
    </row>
    <row r="812" spans="3:14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16"/>
      <c r="N812" s="16"/>
    </row>
    <row r="813" spans="3:14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16"/>
      <c r="N813" s="16"/>
    </row>
    <row r="814" spans="3:14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16"/>
      <c r="N814" s="16"/>
    </row>
    <row r="815" spans="3:14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16"/>
      <c r="N815" s="16"/>
    </row>
    <row r="816" spans="3:14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16"/>
      <c r="N816" s="16"/>
    </row>
    <row r="817" spans="3:14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16"/>
      <c r="N817" s="16"/>
    </row>
    <row r="818" spans="3:14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16"/>
      <c r="N818" s="16"/>
    </row>
    <row r="819" spans="3:14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16"/>
      <c r="N819" s="16"/>
    </row>
    <row r="820" spans="3:14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16"/>
      <c r="N820" s="16"/>
    </row>
    <row r="821" spans="3:14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16"/>
      <c r="N821" s="16"/>
    </row>
    <row r="822" spans="3:14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16"/>
      <c r="N822" s="16"/>
    </row>
    <row r="823" spans="3:14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16"/>
      <c r="N823" s="16"/>
    </row>
    <row r="824" spans="3:14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16"/>
      <c r="N824" s="16"/>
    </row>
    <row r="825" spans="3:14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16"/>
      <c r="N825" s="16"/>
    </row>
    <row r="826" spans="3:14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16"/>
      <c r="N826" s="16"/>
    </row>
    <row r="827" spans="3:14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16"/>
      <c r="N827" s="16"/>
    </row>
    <row r="828" spans="3:14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16"/>
      <c r="N828" s="16"/>
    </row>
    <row r="829" spans="3:14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16"/>
      <c r="N829" s="16"/>
    </row>
    <row r="830" spans="3:14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16"/>
      <c r="N830" s="16"/>
    </row>
    <row r="831" spans="3:14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16"/>
      <c r="N831" s="16"/>
    </row>
    <row r="832" spans="3:14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16"/>
      <c r="N832" s="16"/>
    </row>
    <row r="833" spans="3:14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16"/>
      <c r="N833" s="16"/>
    </row>
    <row r="834" spans="3:14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16"/>
      <c r="N834" s="16"/>
    </row>
    <row r="835" spans="3:14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16"/>
      <c r="N835" s="16"/>
    </row>
    <row r="836" spans="3:14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16"/>
      <c r="N836" s="16"/>
    </row>
    <row r="837" spans="3:14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16"/>
      <c r="N837" s="16"/>
    </row>
    <row r="838" spans="3:14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16"/>
      <c r="N838" s="16"/>
    </row>
    <row r="839" spans="3:14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16"/>
      <c r="N839" s="16"/>
    </row>
    <row r="840" spans="3:14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16"/>
      <c r="N840" s="16"/>
    </row>
    <row r="841" spans="3:14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16"/>
      <c r="N841" s="16"/>
    </row>
    <row r="842" spans="3:14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16"/>
      <c r="N842" s="16"/>
    </row>
    <row r="843" spans="3:14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16"/>
      <c r="N843" s="16"/>
    </row>
    <row r="844" spans="3:14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16"/>
      <c r="N844" s="16"/>
    </row>
    <row r="845" spans="3:14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16"/>
      <c r="N845" s="16"/>
    </row>
    <row r="846" spans="3:14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16"/>
      <c r="N846" s="16"/>
    </row>
    <row r="847" spans="3:14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16"/>
      <c r="N847" s="16"/>
    </row>
    <row r="848" spans="3:14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16"/>
      <c r="N848" s="16"/>
    </row>
    <row r="849" spans="3:14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16"/>
      <c r="N849" s="16"/>
    </row>
    <row r="850" spans="3:14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16"/>
      <c r="N850" s="16"/>
    </row>
    <row r="851" spans="3:14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16"/>
      <c r="N851" s="16"/>
    </row>
    <row r="852" spans="3:14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16"/>
      <c r="N852" s="16"/>
    </row>
    <row r="853" spans="3:14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16"/>
      <c r="N853" s="16"/>
    </row>
    <row r="854" spans="3:14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16"/>
      <c r="N854" s="16"/>
    </row>
    <row r="855" spans="3:14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16"/>
      <c r="N855" s="16"/>
    </row>
    <row r="856" spans="3:14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16"/>
      <c r="N856" s="16"/>
    </row>
    <row r="857" spans="3:14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16"/>
      <c r="N857" s="16"/>
    </row>
    <row r="858" spans="3:14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16"/>
      <c r="N858" s="16"/>
    </row>
    <row r="859" spans="3:14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16"/>
      <c r="N859" s="16"/>
    </row>
    <row r="860" spans="3:14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16"/>
      <c r="N860" s="16"/>
    </row>
    <row r="861" spans="3:14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16"/>
      <c r="N861" s="16"/>
    </row>
    <row r="862" spans="3:14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16"/>
      <c r="N862" s="16"/>
    </row>
    <row r="863" spans="3:14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16"/>
      <c r="N863" s="16"/>
    </row>
    <row r="864" spans="3:14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16"/>
      <c r="N864" s="16"/>
    </row>
    <row r="865" spans="3:14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16"/>
      <c r="N865" s="16"/>
    </row>
    <row r="866" spans="3:14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16"/>
      <c r="N866" s="16"/>
    </row>
    <row r="867" spans="3:14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16"/>
      <c r="N867" s="16"/>
    </row>
    <row r="868" spans="3:14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16"/>
      <c r="N868" s="16"/>
    </row>
    <row r="869" spans="3:14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16"/>
      <c r="N869" s="16"/>
    </row>
    <row r="870" spans="3:14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16"/>
      <c r="N870" s="16"/>
    </row>
    <row r="871" spans="3:14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16"/>
      <c r="N871" s="16"/>
    </row>
    <row r="872" spans="3:14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16"/>
      <c r="N872" s="16"/>
    </row>
    <row r="873" spans="3:14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16"/>
      <c r="N873" s="16"/>
    </row>
    <row r="874" spans="3:14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16"/>
      <c r="N874" s="16"/>
    </row>
    <row r="875" spans="3:14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16"/>
      <c r="N875" s="16"/>
    </row>
    <row r="876" spans="3:14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16"/>
      <c r="N876" s="16"/>
    </row>
    <row r="877" spans="3:14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16"/>
      <c r="N877" s="16"/>
    </row>
    <row r="878" spans="3:14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16"/>
      <c r="N878" s="16"/>
    </row>
    <row r="879" spans="3:14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16"/>
      <c r="N879" s="16"/>
    </row>
    <row r="880" spans="3:14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16"/>
      <c r="N880" s="16"/>
    </row>
    <row r="881" spans="3:14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16"/>
      <c r="N881" s="16"/>
    </row>
    <row r="882" spans="3:14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16"/>
      <c r="N882" s="16"/>
    </row>
    <row r="883" spans="3:14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16"/>
      <c r="N883" s="16"/>
    </row>
    <row r="884" spans="3:14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16"/>
      <c r="N884" s="16"/>
    </row>
    <row r="885" spans="3:14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16"/>
      <c r="N885" s="16"/>
    </row>
    <row r="886" spans="3:14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16"/>
      <c r="N886" s="16"/>
    </row>
    <row r="887" spans="3:14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16"/>
      <c r="N887" s="16"/>
    </row>
    <row r="888" spans="3:14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16"/>
      <c r="N888" s="16"/>
    </row>
    <row r="889" spans="3:14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16"/>
      <c r="N889" s="16"/>
    </row>
    <row r="890" spans="3:14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16"/>
      <c r="N890" s="16"/>
    </row>
    <row r="891" spans="3:14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16"/>
      <c r="N891" s="16"/>
    </row>
    <row r="892" spans="3:14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16"/>
      <c r="N892" s="16"/>
    </row>
    <row r="893" spans="3:14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16"/>
      <c r="N893" s="16"/>
    </row>
    <row r="894" spans="3:14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16"/>
      <c r="N894" s="16"/>
    </row>
    <row r="895" spans="3:14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16"/>
      <c r="N895" s="16"/>
    </row>
    <row r="896" spans="3:14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16"/>
      <c r="N896" s="16"/>
    </row>
    <row r="897" spans="3:14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16"/>
      <c r="N897" s="16"/>
    </row>
    <row r="898" spans="3:14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16"/>
      <c r="N898" s="16"/>
    </row>
    <row r="899" spans="3:14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16"/>
      <c r="N899" s="16"/>
    </row>
    <row r="900" spans="3:14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16"/>
      <c r="N900" s="16"/>
    </row>
    <row r="901" spans="3:14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16"/>
      <c r="N901" s="16"/>
    </row>
    <row r="902" spans="3:14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16"/>
      <c r="N902" s="16"/>
    </row>
    <row r="903" spans="3:14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16"/>
      <c r="N903" s="16"/>
    </row>
    <row r="904" spans="3:14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16"/>
      <c r="N904" s="16"/>
    </row>
    <row r="905" spans="3:14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16"/>
      <c r="N905" s="16"/>
    </row>
    <row r="906" spans="3:14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16"/>
      <c r="N906" s="16"/>
    </row>
    <row r="907" spans="3:14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16"/>
      <c r="N907" s="16"/>
    </row>
    <row r="908" spans="3:14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16"/>
      <c r="N908" s="16"/>
    </row>
    <row r="909" spans="3:14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16"/>
      <c r="N909" s="16"/>
    </row>
    <row r="910" spans="3:14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16"/>
      <c r="N910" s="16"/>
    </row>
    <row r="911" spans="3:14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16"/>
      <c r="N911" s="16"/>
    </row>
    <row r="912" spans="3:14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16"/>
      <c r="N912" s="16"/>
    </row>
    <row r="913" spans="3:14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16"/>
      <c r="N913" s="16"/>
    </row>
    <row r="914" spans="3:14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16"/>
      <c r="N914" s="16"/>
    </row>
    <row r="915" spans="3:14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16"/>
      <c r="N915" s="16"/>
    </row>
    <row r="916" spans="3:14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16"/>
      <c r="N916" s="16"/>
    </row>
    <row r="917" spans="3:14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16"/>
      <c r="N917" s="16"/>
    </row>
    <row r="918" spans="3:14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16"/>
      <c r="N918" s="16"/>
    </row>
    <row r="919" spans="3:14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16"/>
      <c r="N919" s="16"/>
    </row>
    <row r="920" spans="3:14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16"/>
      <c r="N920" s="16"/>
    </row>
    <row r="921" spans="3:14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16"/>
      <c r="N921" s="16"/>
    </row>
    <row r="922" spans="3:14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16"/>
      <c r="N922" s="16"/>
    </row>
    <row r="923" spans="3:14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16"/>
      <c r="N923" s="16"/>
    </row>
    <row r="924" spans="3:14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16"/>
      <c r="N924" s="16"/>
    </row>
    <row r="925" spans="3:14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16"/>
      <c r="N925" s="16"/>
    </row>
    <row r="926" spans="3:14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16"/>
      <c r="N926" s="16"/>
    </row>
    <row r="927" spans="3:14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16"/>
      <c r="N927" s="16"/>
    </row>
    <row r="928" spans="3:14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16"/>
      <c r="N928" s="16"/>
    </row>
    <row r="929" spans="3:14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16"/>
      <c r="N929" s="16"/>
    </row>
    <row r="930" spans="3:14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16"/>
      <c r="N930" s="16"/>
    </row>
    <row r="931" spans="3:14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16"/>
      <c r="N931" s="16"/>
    </row>
    <row r="932" spans="3:14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16"/>
      <c r="N932" s="16"/>
    </row>
    <row r="933" spans="3:14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16"/>
      <c r="N933" s="16"/>
    </row>
    <row r="934" spans="3:14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16"/>
      <c r="N934" s="16"/>
    </row>
    <row r="935" spans="3:14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16"/>
      <c r="N935" s="16"/>
    </row>
    <row r="936" spans="3:14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16"/>
      <c r="N936" s="16"/>
    </row>
    <row r="937" spans="3:14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16"/>
      <c r="N937" s="16"/>
    </row>
    <row r="938" spans="3:14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16"/>
      <c r="N938" s="16"/>
    </row>
    <row r="939" spans="3:14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16"/>
      <c r="N939" s="16"/>
    </row>
    <row r="940" spans="3:14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16"/>
      <c r="N940" s="16"/>
    </row>
    <row r="941" spans="3:14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16"/>
      <c r="N941" s="16"/>
    </row>
    <row r="942" spans="3:14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16"/>
      <c r="N942" s="16"/>
    </row>
    <row r="943" spans="3:14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16"/>
      <c r="N943" s="16"/>
    </row>
    <row r="944" spans="3:14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16"/>
      <c r="N944" s="16"/>
    </row>
    <row r="945" spans="3:14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16"/>
      <c r="N945" s="16"/>
    </row>
    <row r="946" spans="3:14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16"/>
      <c r="N946" s="16"/>
    </row>
    <row r="947" spans="3:14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16"/>
      <c r="N947" s="16"/>
    </row>
    <row r="948" spans="3:14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16"/>
      <c r="N948" s="16"/>
    </row>
    <row r="949" spans="3:14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16"/>
      <c r="N949" s="16"/>
    </row>
    <row r="950" spans="3:14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16"/>
      <c r="N950" s="16"/>
    </row>
    <row r="951" spans="3:14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16"/>
      <c r="N951" s="16"/>
    </row>
    <row r="952" spans="3:14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16"/>
      <c r="N952" s="16"/>
    </row>
    <row r="953" spans="3:14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16"/>
      <c r="N953" s="16"/>
    </row>
    <row r="954" spans="3:14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16"/>
      <c r="N954" s="16"/>
    </row>
    <row r="955" spans="3:14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16"/>
      <c r="N955" s="16"/>
    </row>
    <row r="956" spans="3:14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16"/>
      <c r="N956" s="16"/>
    </row>
    <row r="957" spans="3:14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16"/>
      <c r="N957" s="16"/>
    </row>
    <row r="958" spans="3:14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16"/>
      <c r="N958" s="16"/>
    </row>
    <row r="959" spans="3:14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16"/>
      <c r="N959" s="16"/>
    </row>
    <row r="960" spans="3:14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16"/>
      <c r="N960" s="16"/>
    </row>
    <row r="961" spans="3:14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16"/>
      <c r="N961" s="16"/>
    </row>
    <row r="962" spans="3:14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16"/>
      <c r="N962" s="16"/>
    </row>
    <row r="963" spans="3:14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16"/>
      <c r="N963" s="16"/>
    </row>
    <row r="964" spans="3:14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16"/>
      <c r="N964" s="16"/>
    </row>
    <row r="965" spans="3:14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16"/>
      <c r="N965" s="16"/>
    </row>
    <row r="966" spans="3:14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16"/>
      <c r="N966" s="16"/>
    </row>
    <row r="967" spans="3:14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16"/>
      <c r="N967" s="16"/>
    </row>
    <row r="968" spans="3:14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16"/>
      <c r="N968" s="16"/>
    </row>
    <row r="969" spans="3:14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16"/>
      <c r="N969" s="16"/>
    </row>
    <row r="970" spans="3:14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16"/>
      <c r="N970" s="16"/>
    </row>
    <row r="971" spans="3:14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16"/>
      <c r="N971" s="16"/>
    </row>
    <row r="972" spans="3:14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16"/>
      <c r="N972" s="16"/>
    </row>
    <row r="973" spans="3:14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16"/>
      <c r="N973" s="16"/>
    </row>
    <row r="974" spans="3:14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16"/>
      <c r="N974" s="16"/>
    </row>
    <row r="975" spans="3:14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16"/>
      <c r="N975" s="16"/>
    </row>
    <row r="976" spans="3:14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16"/>
      <c r="N976" s="16"/>
    </row>
    <row r="977" spans="3:14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16"/>
      <c r="N977" s="16"/>
    </row>
    <row r="978" spans="3:14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16"/>
      <c r="N978" s="16"/>
    </row>
    <row r="979" spans="3:14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16"/>
      <c r="N979" s="16"/>
    </row>
    <row r="980" spans="3:14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16"/>
      <c r="N980" s="16"/>
    </row>
    <row r="981" spans="3:14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16"/>
      <c r="N981" s="16"/>
    </row>
    <row r="982" spans="3:14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16"/>
      <c r="N982" s="16"/>
    </row>
    <row r="983" spans="3:14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16"/>
      <c r="N983" s="16"/>
    </row>
    <row r="984" spans="3:14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16"/>
      <c r="N984" s="16"/>
    </row>
    <row r="985" spans="3:14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16"/>
      <c r="N985" s="16"/>
    </row>
    <row r="986" spans="3:14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16"/>
      <c r="N986" s="16"/>
    </row>
    <row r="987" spans="3:14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16"/>
      <c r="N987" s="16"/>
    </row>
    <row r="988" spans="3:14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16"/>
      <c r="N988" s="16"/>
    </row>
    <row r="989" spans="3:14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16"/>
      <c r="N989" s="16"/>
    </row>
    <row r="990" spans="3:14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16"/>
      <c r="N990" s="16"/>
    </row>
    <row r="991" spans="3:14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16"/>
      <c r="N991" s="16"/>
    </row>
    <row r="992" spans="3:14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16"/>
      <c r="N992" s="16"/>
    </row>
    <row r="993" spans="3:14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16"/>
      <c r="N993" s="16"/>
    </row>
    <row r="994" spans="3:14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16"/>
      <c r="N994" s="16"/>
    </row>
    <row r="995" spans="3:14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16"/>
      <c r="N995" s="16"/>
    </row>
    <row r="996" spans="3:14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16"/>
      <c r="N996" s="16"/>
    </row>
    <row r="997" spans="3:14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16"/>
      <c r="N997" s="16"/>
    </row>
    <row r="998" spans="3:14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16"/>
      <c r="N998" s="16"/>
    </row>
    <row r="999" spans="3:14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16"/>
      <c r="N999" s="16"/>
    </row>
    <row r="1000" spans="3:14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16"/>
      <c r="N1000" s="16"/>
    </row>
    <row r="1001" spans="3:14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16"/>
      <c r="N1001" s="16"/>
    </row>
    <row r="1002" spans="3:14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16"/>
      <c r="N1002" s="16"/>
    </row>
    <row r="1003" spans="3:14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16"/>
      <c r="N1003" s="16"/>
    </row>
    <row r="1004" spans="3:14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16"/>
      <c r="N1004" s="16"/>
    </row>
    <row r="1005" spans="3:14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16"/>
      <c r="N1005" s="16"/>
    </row>
    <row r="1006" spans="3:14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16"/>
      <c r="N1006" s="16"/>
    </row>
    <row r="1007" spans="3:14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16"/>
      <c r="N1007" s="16"/>
    </row>
    <row r="1008" spans="3:14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16"/>
      <c r="N1008" s="16"/>
    </row>
    <row r="1009" spans="3:14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16"/>
      <c r="N1009" s="16"/>
    </row>
    <row r="1010" spans="3:14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16"/>
      <c r="N1010" s="16"/>
    </row>
    <row r="1011" spans="3:14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16"/>
      <c r="N1011" s="16"/>
    </row>
    <row r="1012" spans="3:14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16"/>
      <c r="N1012" s="16"/>
    </row>
    <row r="1013" spans="3:14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16"/>
      <c r="N1013" s="16"/>
    </row>
    <row r="1014" spans="3:14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16"/>
      <c r="N1014" s="16"/>
    </row>
    <row r="1015" spans="3:14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16"/>
      <c r="N1015" s="16"/>
    </row>
    <row r="1016" spans="3:14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16"/>
      <c r="N1016" s="16"/>
    </row>
    <row r="1017" spans="3:14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16"/>
      <c r="N1017" s="16"/>
    </row>
    <row r="1018" spans="3:14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16"/>
      <c r="N1018" s="16"/>
    </row>
    <row r="1019" spans="3:14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16"/>
      <c r="N1019" s="16"/>
    </row>
    <row r="1020" spans="3:14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16"/>
      <c r="N1020" s="16"/>
    </row>
    <row r="1021" spans="3:14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16"/>
      <c r="N1021" s="16"/>
    </row>
    <row r="1022" spans="3:14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16"/>
      <c r="N1022" s="16"/>
    </row>
    <row r="1023" spans="3:14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16"/>
      <c r="N1023" s="16"/>
    </row>
    <row r="1024" spans="3:14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16"/>
      <c r="N1024" s="16"/>
    </row>
    <row r="1025" spans="3:14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16"/>
      <c r="N1025" s="16"/>
    </row>
    <row r="1026" spans="3:14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16"/>
      <c r="N1026" s="16"/>
    </row>
    <row r="1027" spans="3:14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16"/>
      <c r="N1027" s="16"/>
    </row>
    <row r="1028" spans="3:14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16"/>
      <c r="N1028" s="16"/>
    </row>
    <row r="1029" spans="3:14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16"/>
      <c r="N1029" s="16"/>
    </row>
    <row r="1030" spans="3:14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16"/>
      <c r="N1030" s="16"/>
    </row>
    <row r="1031" spans="3:14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16"/>
      <c r="N1031" s="16"/>
    </row>
    <row r="1032" spans="3:14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16"/>
      <c r="N1032" s="16"/>
    </row>
    <row r="1033" spans="3:14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16"/>
      <c r="N1033" s="16"/>
    </row>
    <row r="1034" spans="3:14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16"/>
      <c r="N1034" s="16"/>
    </row>
    <row r="1035" spans="3:14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16"/>
      <c r="N1035" s="16"/>
    </row>
    <row r="1036" spans="3:14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16"/>
      <c r="N1036" s="16"/>
    </row>
    <row r="1037" spans="3:14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16"/>
      <c r="N1037" s="16"/>
    </row>
    <row r="1038" spans="3:14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16"/>
      <c r="N1038" s="16"/>
    </row>
    <row r="1039" spans="3:14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16"/>
      <c r="N1039" s="16"/>
    </row>
    <row r="1040" spans="3:14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16"/>
      <c r="N1040" s="16"/>
    </row>
    <row r="1041" spans="3:14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16"/>
      <c r="N1041" s="16"/>
    </row>
    <row r="1042" spans="3:14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16"/>
      <c r="N1042" s="16"/>
    </row>
    <row r="1043" spans="3:14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16"/>
      <c r="N1043" s="16"/>
    </row>
    <row r="1044" spans="3:14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16"/>
      <c r="N1044" s="16"/>
    </row>
    <row r="1045" spans="3:14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16"/>
      <c r="N1045" s="16"/>
    </row>
    <row r="1046" spans="3:14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16"/>
      <c r="N1046" s="16"/>
    </row>
    <row r="1047" spans="3:14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16"/>
      <c r="N1047" s="16"/>
    </row>
    <row r="1048" spans="3:14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16"/>
      <c r="N1048" s="16"/>
    </row>
    <row r="1049" spans="3:14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16"/>
      <c r="N1049" s="16"/>
    </row>
    <row r="1050" spans="3:14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16"/>
      <c r="N1050" s="16"/>
    </row>
    <row r="1051" spans="3:14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16"/>
      <c r="N1051" s="16"/>
    </row>
    <row r="1052" spans="3:14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16"/>
      <c r="N1052" s="16"/>
    </row>
    <row r="1053" spans="3:14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16"/>
      <c r="N1053" s="16"/>
    </row>
    <row r="1054" spans="3:14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16"/>
      <c r="N1054" s="16"/>
    </row>
    <row r="1055" spans="3:14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16"/>
      <c r="N1055" s="16"/>
    </row>
    <row r="1056" spans="3:14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16"/>
      <c r="N1056" s="16"/>
    </row>
    <row r="1057" spans="3:14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16"/>
      <c r="N1057" s="16"/>
    </row>
    <row r="1058" spans="3:14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16"/>
      <c r="N1058" s="16"/>
    </row>
    <row r="1059" spans="3:14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16"/>
      <c r="N1059" s="16"/>
    </row>
    <row r="1060" spans="3:14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16"/>
      <c r="N1060" s="16"/>
    </row>
    <row r="1061" spans="3:14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16"/>
      <c r="N1061" s="16"/>
    </row>
    <row r="1062" spans="3:14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16"/>
      <c r="N1062" s="16"/>
    </row>
    <row r="1063" spans="3:14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16"/>
      <c r="N1063" s="16"/>
    </row>
    <row r="1064" spans="3:14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16"/>
      <c r="N1064" s="16"/>
    </row>
    <row r="1065" spans="3:14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16"/>
      <c r="N1065" s="16"/>
    </row>
    <row r="1066" spans="3:14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16"/>
      <c r="N1066" s="16"/>
    </row>
    <row r="1067" spans="3:14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16"/>
      <c r="N1067" s="16"/>
    </row>
    <row r="1068" spans="3:14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16"/>
      <c r="N1068" s="16"/>
    </row>
    <row r="1069" spans="3:14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16"/>
      <c r="N1069" s="16"/>
    </row>
    <row r="1070" spans="3:14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16"/>
      <c r="N1070" s="16"/>
    </row>
    <row r="1071" spans="3:14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16"/>
      <c r="N1071" s="16"/>
    </row>
    <row r="1072" spans="3:14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16"/>
      <c r="N1072" s="16"/>
    </row>
    <row r="1073" spans="3:14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16"/>
      <c r="N1073" s="16"/>
    </row>
    <row r="1074" spans="3:14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16"/>
      <c r="N1074" s="16"/>
    </row>
    <row r="1075" spans="3:14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16"/>
      <c r="N1075" s="16"/>
    </row>
    <row r="1076" spans="3:14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16"/>
      <c r="N1076" s="16"/>
    </row>
    <row r="1077" spans="3:14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16"/>
      <c r="N1077" s="16"/>
    </row>
    <row r="1078" spans="3:14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16"/>
      <c r="N1078" s="16"/>
    </row>
    <row r="1079" spans="3:14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16"/>
      <c r="N1079" s="16"/>
    </row>
    <row r="1080" spans="3:14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16"/>
      <c r="N1080" s="16"/>
    </row>
    <row r="1081" spans="3:14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16"/>
      <c r="N1081" s="16"/>
    </row>
    <row r="1082" spans="3:14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16"/>
      <c r="N1082" s="16"/>
    </row>
    <row r="1083" spans="3:14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16"/>
      <c r="N1083" s="16"/>
    </row>
    <row r="1084" spans="3:14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16"/>
      <c r="N1084" s="16"/>
    </row>
    <row r="1085" spans="3:14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16"/>
      <c r="N1085" s="16"/>
    </row>
    <row r="1086" spans="3:14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16"/>
      <c r="N1086" s="16"/>
    </row>
    <row r="1087" spans="3:14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16"/>
      <c r="N1087" s="16"/>
    </row>
    <row r="1088" spans="3:14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16"/>
      <c r="N1088" s="16"/>
    </row>
    <row r="1089" spans="3:14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16"/>
      <c r="N1089" s="16"/>
    </row>
    <row r="1090" spans="3:14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16"/>
      <c r="N1090" s="16"/>
    </row>
    <row r="1091" spans="3:14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16"/>
      <c r="N1091" s="16"/>
    </row>
    <row r="1092" spans="3:14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16"/>
      <c r="N1092" s="16"/>
    </row>
    <row r="1093" spans="3:14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16"/>
      <c r="N1093" s="16"/>
    </row>
    <row r="1094" spans="3:14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16"/>
      <c r="N1094" s="16"/>
    </row>
    <row r="1095" spans="3:14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16"/>
      <c r="N1095" s="16"/>
    </row>
    <row r="1096" spans="3:14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16"/>
      <c r="N1096" s="16"/>
    </row>
    <row r="1097" spans="3:14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16"/>
      <c r="N1097" s="16"/>
    </row>
    <row r="1098" spans="3:14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16"/>
      <c r="N1098" s="16"/>
    </row>
    <row r="1099" spans="3:14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16"/>
      <c r="N1099" s="16"/>
    </row>
    <row r="1100" spans="3:14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16"/>
      <c r="N1100" s="16"/>
    </row>
    <row r="1101" spans="3:14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16"/>
      <c r="N1101" s="16"/>
    </row>
    <row r="1102" spans="3:14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16"/>
      <c r="N1102" s="16"/>
    </row>
    <row r="1103" spans="3:14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16"/>
      <c r="N1103" s="16"/>
    </row>
    <row r="1104" spans="3:14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16"/>
      <c r="N1104" s="16"/>
    </row>
    <row r="1105" spans="3:14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16"/>
      <c r="N1105" s="16"/>
    </row>
    <row r="1106" spans="3:14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16"/>
      <c r="N1106" s="16"/>
    </row>
    <row r="1107" spans="3:14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16"/>
      <c r="N1107" s="16"/>
    </row>
    <row r="1108" spans="3:14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16"/>
      <c r="N1108" s="16"/>
    </row>
    <row r="1109" spans="3:14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16"/>
      <c r="N1109" s="16"/>
    </row>
    <row r="1110" spans="3:14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16"/>
      <c r="N1110" s="16"/>
    </row>
    <row r="1111" spans="3:14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16"/>
      <c r="N1111" s="16"/>
    </row>
    <row r="1112" spans="3:14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16"/>
      <c r="N1112" s="16"/>
    </row>
    <row r="1113" spans="3:14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16"/>
      <c r="N1113" s="16"/>
    </row>
    <row r="1114" spans="3:14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16"/>
      <c r="N1114" s="16"/>
    </row>
    <row r="1115" spans="3:14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16"/>
      <c r="N1115" s="16"/>
    </row>
    <row r="1116" spans="3:14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16"/>
      <c r="N1116" s="16"/>
    </row>
    <row r="1117" spans="3:14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16"/>
      <c r="N1117" s="16"/>
    </row>
    <row r="1118" spans="3:14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16"/>
      <c r="N1118" s="16"/>
    </row>
    <row r="1119" spans="3:14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16"/>
      <c r="N1119" s="16"/>
    </row>
    <row r="1120" spans="3:14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16"/>
      <c r="N1120" s="16"/>
    </row>
    <row r="1121" spans="3:14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16"/>
      <c r="N1121" s="16"/>
    </row>
    <row r="1122" spans="3:14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16"/>
      <c r="N1122" s="16"/>
    </row>
    <row r="1123" spans="3:14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16"/>
      <c r="N1123" s="16"/>
    </row>
    <row r="1124" spans="3:14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16"/>
      <c r="N1124" s="16"/>
    </row>
    <row r="1125" spans="3:14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16"/>
      <c r="N1125" s="16"/>
    </row>
    <row r="1126" spans="3:14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16"/>
      <c r="N1126" s="16"/>
    </row>
    <row r="1127" spans="3:14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16"/>
      <c r="N1127" s="16"/>
    </row>
    <row r="1128" spans="3:14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16"/>
      <c r="N1128" s="16"/>
    </row>
    <row r="1129" spans="3:14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16"/>
      <c r="N1129" s="16"/>
    </row>
    <row r="1130" spans="3:14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16"/>
      <c r="N1130" s="16"/>
    </row>
    <row r="1131" spans="3:14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16"/>
      <c r="N1131" s="16"/>
    </row>
    <row r="1132" spans="3:14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16"/>
      <c r="N1132" s="16"/>
    </row>
    <row r="1133" spans="3:14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16"/>
      <c r="N1133" s="16"/>
    </row>
    <row r="1134" spans="3:14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16"/>
      <c r="N1134" s="16"/>
    </row>
    <row r="1135" spans="3:14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16"/>
      <c r="N1135" s="16"/>
    </row>
    <row r="1136" spans="3:14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16"/>
      <c r="N1136" s="16"/>
    </row>
    <row r="1137" spans="3:14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16"/>
      <c r="N1137" s="16"/>
    </row>
    <row r="1138" spans="3:14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16"/>
      <c r="N1138" s="16"/>
    </row>
    <row r="1139" spans="3:14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16"/>
      <c r="N1139" s="16"/>
    </row>
    <row r="1140" spans="3:14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16"/>
      <c r="N1140" s="16"/>
    </row>
    <row r="1141" spans="3:14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16"/>
      <c r="N1141" s="16"/>
    </row>
    <row r="1142" spans="3:14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16"/>
      <c r="N1142" s="16"/>
    </row>
    <row r="1143" spans="3:14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16"/>
      <c r="N1143" s="16"/>
    </row>
    <row r="1144" spans="3:14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16"/>
      <c r="N1144" s="16"/>
    </row>
    <row r="1145" spans="3:14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16"/>
      <c r="N1145" s="16"/>
    </row>
    <row r="1146" spans="3:14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16"/>
      <c r="N1146" s="16"/>
    </row>
    <row r="1147" spans="3:14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16"/>
      <c r="N1147" s="16"/>
    </row>
    <row r="1148" spans="3:14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16"/>
      <c r="N1148" s="16"/>
    </row>
    <row r="1149" spans="3:14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16"/>
      <c r="N1149" s="16"/>
    </row>
    <row r="1150" spans="3:14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16"/>
      <c r="N1150" s="16"/>
    </row>
    <row r="1151" spans="3:14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16"/>
      <c r="N1151" s="16"/>
    </row>
    <row r="1152" spans="3:14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16"/>
      <c r="N1152" s="16"/>
    </row>
    <row r="1153" spans="3:14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16"/>
      <c r="N1153" s="16"/>
    </row>
    <row r="1154" spans="3:14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16"/>
      <c r="N1154" s="16"/>
    </row>
    <row r="1155" spans="3:14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16"/>
      <c r="N1155" s="16"/>
    </row>
    <row r="1156" spans="3:14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16"/>
      <c r="N1156" s="16"/>
    </row>
    <row r="1157" spans="3:14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16"/>
      <c r="N1157" s="16"/>
    </row>
    <row r="1158" spans="3:14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16"/>
      <c r="N1158" s="16"/>
    </row>
    <row r="1159" spans="3:14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16"/>
      <c r="N1159" s="16"/>
    </row>
    <row r="1160" spans="3:14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16"/>
      <c r="N1160" s="16"/>
    </row>
    <row r="1161" spans="3:14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16"/>
      <c r="N1161" s="16"/>
    </row>
    <row r="1162" spans="3:14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16"/>
      <c r="N1162" s="16"/>
    </row>
    <row r="1163" spans="3:14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16"/>
      <c r="N1163" s="16"/>
    </row>
    <row r="1164" spans="3:14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16"/>
      <c r="N1164" s="16"/>
    </row>
    <row r="1165" spans="3:14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16"/>
      <c r="N1165" s="16"/>
    </row>
    <row r="1166" spans="3:14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16"/>
      <c r="N1166" s="16"/>
    </row>
    <row r="1167" spans="3:14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16"/>
      <c r="N1167" s="16"/>
    </row>
    <row r="1168" spans="3:14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16"/>
      <c r="N1168" s="16"/>
    </row>
    <row r="1169" spans="3:14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16"/>
      <c r="N1169" s="16"/>
    </row>
    <row r="1170" spans="3:14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16"/>
      <c r="N1170" s="16"/>
    </row>
    <row r="1171" spans="3:14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16"/>
      <c r="N1171" s="16"/>
    </row>
    <row r="1172" spans="3:14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16"/>
      <c r="N1172" s="16"/>
    </row>
    <row r="1173" spans="3:14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16"/>
      <c r="N1173" s="16"/>
    </row>
    <row r="1174" spans="3:14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16"/>
      <c r="N1174" s="16"/>
    </row>
    <row r="1175" spans="3:14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16"/>
      <c r="N1175" s="16"/>
    </row>
    <row r="1176" spans="3:14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16"/>
      <c r="N1176" s="16"/>
    </row>
    <row r="1177" spans="3:14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16"/>
      <c r="N1177" s="16"/>
    </row>
    <row r="1178" spans="3:14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16"/>
      <c r="N1178" s="16"/>
    </row>
    <row r="1179" spans="3:14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16"/>
      <c r="N1179" s="16"/>
    </row>
    <row r="1180" spans="3:14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16"/>
      <c r="N1180" s="16"/>
    </row>
    <row r="1181" spans="3:14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16"/>
      <c r="N1181" s="16"/>
    </row>
    <row r="1182" spans="3:14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16"/>
      <c r="N1182" s="16"/>
    </row>
    <row r="1183" spans="3:14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16"/>
      <c r="N1183" s="16"/>
    </row>
    <row r="1184" spans="3:14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16"/>
      <c r="N1184" s="16"/>
    </row>
    <row r="1185" spans="3:14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16"/>
      <c r="N1185" s="16"/>
    </row>
    <row r="1186" spans="3:14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16"/>
      <c r="N1186" s="16"/>
    </row>
    <row r="1187" spans="3:14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16"/>
      <c r="N1187" s="16"/>
    </row>
    <row r="1188" spans="3:14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16"/>
      <c r="N1188" s="16"/>
    </row>
    <row r="1189" spans="3:14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16"/>
      <c r="N1189" s="16"/>
    </row>
    <row r="1190" spans="3:14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16"/>
      <c r="N1190" s="16"/>
    </row>
    <row r="1191" spans="3:14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16"/>
      <c r="N1191" s="16"/>
    </row>
    <row r="1192" spans="3:14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16"/>
      <c r="N1192" s="16"/>
    </row>
    <row r="1193" spans="3:14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16"/>
      <c r="N1193" s="16"/>
    </row>
    <row r="1194" spans="3:14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16"/>
      <c r="N1194" s="16"/>
    </row>
    <row r="1195" spans="3:14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16"/>
      <c r="N1195" s="16"/>
    </row>
    <row r="1196" spans="3:14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16"/>
      <c r="N1196" s="16"/>
    </row>
    <row r="1197" spans="3:14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16"/>
      <c r="N1197" s="16"/>
    </row>
    <row r="1198" spans="3:14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16"/>
      <c r="N1198" s="16"/>
    </row>
    <row r="1199" spans="3:14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16"/>
      <c r="N1199" s="16"/>
    </row>
    <row r="1200" spans="3:14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16"/>
      <c r="N1200" s="16"/>
    </row>
    <row r="1201" spans="3:14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16"/>
      <c r="N1201" s="16"/>
    </row>
    <row r="1202" spans="3:14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16"/>
      <c r="N1202" s="16"/>
    </row>
    <row r="1203" spans="3:14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16"/>
      <c r="N1203" s="16"/>
    </row>
    <row r="1204" spans="3:14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16"/>
      <c r="N1204" s="16"/>
    </row>
    <row r="1205" spans="3:14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16"/>
      <c r="N1205" s="16"/>
    </row>
    <row r="1206" spans="3:14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16"/>
      <c r="N1206" s="16"/>
    </row>
    <row r="1207" spans="3:14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16"/>
      <c r="N1207" s="16"/>
    </row>
    <row r="1208" spans="3:14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16"/>
      <c r="N1208" s="16"/>
    </row>
    <row r="1209" spans="3:14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16"/>
      <c r="N1209" s="16"/>
    </row>
    <row r="1210" spans="3:14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16"/>
      <c r="N1210" s="16"/>
    </row>
    <row r="1211" spans="3:14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16"/>
      <c r="N1211" s="16"/>
    </row>
    <row r="1212" spans="3:14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16"/>
      <c r="N1212" s="16"/>
    </row>
    <row r="1213" spans="3:14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16"/>
      <c r="N1213" s="16"/>
    </row>
    <row r="1214" spans="3:14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16"/>
      <c r="N1214" s="16"/>
    </row>
    <row r="1215" spans="3:14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16"/>
      <c r="N1215" s="16"/>
    </row>
    <row r="1216" spans="3:14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16"/>
      <c r="N1216" s="16"/>
    </row>
    <row r="1217" spans="3:14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16"/>
      <c r="N1217" s="16"/>
    </row>
    <row r="1218" spans="3:14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16"/>
      <c r="N1218" s="16"/>
    </row>
    <row r="1219" spans="3:14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16"/>
      <c r="N1219" s="16"/>
    </row>
    <row r="1220" spans="3:14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16"/>
      <c r="N1220" s="16"/>
    </row>
    <row r="1221" spans="3:14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16"/>
      <c r="N1221" s="16"/>
    </row>
    <row r="1222" spans="3:14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16"/>
      <c r="N1222" s="16"/>
    </row>
    <row r="1223" spans="3:14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16"/>
      <c r="N1223" s="16"/>
    </row>
    <row r="1224" spans="3:14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16"/>
      <c r="N1224" s="16"/>
    </row>
    <row r="1225" spans="3:14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16"/>
      <c r="N1225" s="16"/>
    </row>
    <row r="1226" spans="3:14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16"/>
      <c r="N1226" s="16"/>
    </row>
    <row r="1227" spans="3:14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16"/>
      <c r="N1227" s="16"/>
    </row>
    <row r="1228" spans="3:14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16"/>
      <c r="N1228" s="16"/>
    </row>
    <row r="1229" spans="3:14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16"/>
      <c r="N1229" s="16"/>
    </row>
    <row r="1230" spans="3:14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16"/>
      <c r="N1230" s="16"/>
    </row>
    <row r="1231" spans="3:14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16"/>
      <c r="N1231" s="16"/>
    </row>
    <row r="1232" spans="3:14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16"/>
      <c r="N1232" s="16"/>
    </row>
    <row r="1233" spans="3:14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16"/>
      <c r="N1233" s="16"/>
    </row>
    <row r="1234" spans="3:14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16"/>
      <c r="N1234" s="16"/>
    </row>
    <row r="1235" spans="3:14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16"/>
      <c r="N1235" s="16"/>
    </row>
    <row r="1236" spans="3:14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16"/>
      <c r="N1236" s="16"/>
    </row>
    <row r="1237" spans="3:14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16"/>
      <c r="N1237" s="16"/>
    </row>
    <row r="1238" spans="3:14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16"/>
      <c r="N1238" s="16"/>
    </row>
    <row r="1239" spans="3:14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16"/>
      <c r="N1239" s="16"/>
    </row>
    <row r="1240" spans="3:14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16"/>
      <c r="N1240" s="16"/>
    </row>
    <row r="1241" spans="3:14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16"/>
      <c r="N1241" s="16"/>
    </row>
    <row r="1242" spans="3:14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16"/>
      <c r="N1242" s="16"/>
    </row>
    <row r="1243" spans="3:14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16"/>
      <c r="N1243" s="16"/>
    </row>
    <row r="1244" spans="3:14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16"/>
      <c r="N1244" s="16"/>
    </row>
    <row r="1245" spans="3:14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16"/>
      <c r="N1245" s="16"/>
    </row>
    <row r="1246" spans="3:14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16"/>
      <c r="N1246" s="16"/>
    </row>
    <row r="1247" spans="3:14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16"/>
      <c r="N1247" s="16"/>
    </row>
    <row r="1248" spans="3:14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16"/>
      <c r="N1248" s="16"/>
    </row>
    <row r="1249" spans="3:14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16"/>
      <c r="N1249" s="16"/>
    </row>
    <row r="1250" spans="3:14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16"/>
      <c r="N1250" s="16"/>
    </row>
    <row r="1251" spans="3:14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16"/>
      <c r="N1251" s="16"/>
    </row>
    <row r="1252" spans="3:14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16"/>
      <c r="N1252" s="16"/>
    </row>
    <row r="1253" spans="3:14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16"/>
      <c r="N1253" s="16"/>
    </row>
    <row r="1254" spans="3:14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16"/>
      <c r="N1254" s="16"/>
    </row>
    <row r="1255" spans="3:14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16"/>
      <c r="N1255" s="16"/>
    </row>
    <row r="1256" spans="3:14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16"/>
      <c r="N1256" s="16"/>
    </row>
    <row r="1257" spans="3:14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16"/>
      <c r="N1257" s="16"/>
    </row>
    <row r="1258" spans="3:14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16"/>
      <c r="N1258" s="16"/>
    </row>
    <row r="1259" spans="3:14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16"/>
      <c r="N1259" s="16"/>
    </row>
    <row r="1260" spans="3:14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16"/>
      <c r="N1260" s="16"/>
    </row>
    <row r="1261" spans="3:14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16"/>
      <c r="N1261" s="16"/>
    </row>
    <row r="1262" spans="3:14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16"/>
      <c r="N1262" s="16"/>
    </row>
    <row r="1263" spans="3:14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16"/>
      <c r="N1263" s="16"/>
    </row>
    <row r="1264" spans="3:14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16"/>
      <c r="N1264" s="16"/>
    </row>
    <row r="1265" spans="3:14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16"/>
      <c r="N1265" s="16"/>
    </row>
    <row r="1266" spans="3:14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16"/>
      <c r="N1266" s="16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23"/>
  <sheetViews>
    <sheetView tabSelected="1" showRuler="0" workbookViewId="0">
      <selection activeCell="G76" sqref="G76"/>
    </sheetView>
  </sheetViews>
  <sheetFormatPr baseColWidth="10" defaultRowHeight="13"/>
  <cols>
    <col min="1" max="1" width="40.85546875" customWidth="1"/>
    <col min="2" max="2" width="23" customWidth="1"/>
    <col min="4" max="4" width="15" customWidth="1"/>
    <col min="6" max="6" width="10.7109375" style="14"/>
  </cols>
  <sheetData>
    <row r="1" spans="1:17">
      <c r="A1" s="2" t="s">
        <v>43</v>
      </c>
      <c r="B1" s="3" t="s">
        <v>135</v>
      </c>
      <c r="C1" s="3" t="s">
        <v>76</v>
      </c>
      <c r="D1" s="3" t="s">
        <v>136</v>
      </c>
      <c r="E1" s="4" t="s">
        <v>152</v>
      </c>
      <c r="F1" s="12">
        <v>0</v>
      </c>
      <c r="H1" s="4" t="s">
        <v>153</v>
      </c>
      <c r="I1" s="4" t="s">
        <v>61</v>
      </c>
      <c r="J1" s="4" t="s">
        <v>62</v>
      </c>
      <c r="K1" s="4" t="s">
        <v>63</v>
      </c>
      <c r="L1" s="4" t="s">
        <v>64</v>
      </c>
      <c r="M1" s="4" t="s">
        <v>65</v>
      </c>
      <c r="N1" s="4" t="s">
        <v>154</v>
      </c>
      <c r="O1" s="4" t="s">
        <v>155</v>
      </c>
      <c r="P1" s="4" t="s">
        <v>156</v>
      </c>
      <c r="Q1" s="4" t="s">
        <v>157</v>
      </c>
    </row>
    <row r="2" spans="1:17">
      <c r="A2" s="2" t="s">
        <v>128</v>
      </c>
      <c r="B2" s="10">
        <v>0</v>
      </c>
      <c r="C2" s="10"/>
      <c r="D2" s="3">
        <f>$E$103</f>
        <v>0</v>
      </c>
      <c r="E2" s="4"/>
      <c r="F2" s="12">
        <v>10</v>
      </c>
      <c r="H2" s="3">
        <f>MAX(F3:F11)</f>
        <v>4</v>
      </c>
      <c r="I2" s="4">
        <f>MAX(F14:F18)</f>
        <v>8</v>
      </c>
      <c r="J2" s="4">
        <f>MAX(F23:F28)</f>
        <v>6</v>
      </c>
      <c r="K2" s="4">
        <f>MAX(F32:F38)</f>
        <v>6</v>
      </c>
      <c r="L2" s="4">
        <f>MAX(F41:F46)</f>
        <v>4</v>
      </c>
      <c r="M2" s="5">
        <f>MAX(F50:F56)</f>
        <v>3</v>
      </c>
      <c r="N2" s="4">
        <f>MAX(F59:F63)</f>
        <v>8</v>
      </c>
      <c r="O2" s="4">
        <f>MAX(F67:F72)</f>
        <v>4</v>
      </c>
      <c r="P2" s="4">
        <f>MAX(F77:F87)</f>
        <v>4</v>
      </c>
      <c r="Q2" s="5">
        <f>MAX(F91:F96)</f>
        <v>4</v>
      </c>
    </row>
    <row r="3" spans="1:17">
      <c r="A3" s="2" t="s">
        <v>44</v>
      </c>
      <c r="B3" s="10">
        <v>1</v>
      </c>
      <c r="C3" s="10"/>
      <c r="D3" s="3">
        <f>ROUND($F$103,0)</f>
        <v>2</v>
      </c>
      <c r="E3" s="4"/>
      <c r="F3" s="13"/>
    </row>
    <row r="4" spans="1:17">
      <c r="A4" s="2" t="s">
        <v>70</v>
      </c>
      <c r="B4" s="10">
        <v>2</v>
      </c>
      <c r="C4" s="10"/>
      <c r="D4" s="3">
        <f>ROUND($G$103,0)</f>
        <v>4</v>
      </c>
      <c r="E4" s="9">
        <f>B4</f>
        <v>2</v>
      </c>
      <c r="F4" s="25">
        <f>D4</f>
        <v>4</v>
      </c>
    </row>
    <row r="5" spans="1:17">
      <c r="A5" s="2" t="s">
        <v>129</v>
      </c>
      <c r="B5" s="10">
        <v>3</v>
      </c>
      <c r="C5" s="10"/>
      <c r="D5" s="3">
        <f>ROUND($H$103,0)</f>
        <v>5</v>
      </c>
      <c r="E5" s="9"/>
      <c r="F5" s="23"/>
      <c r="G5" t="s">
        <v>161</v>
      </c>
    </row>
    <row r="6" spans="1:17">
      <c r="A6" s="2" t="s">
        <v>6</v>
      </c>
      <c r="B6" s="10">
        <v>4</v>
      </c>
      <c r="C6" s="10"/>
      <c r="D6" s="3">
        <f>ROUND($I$103,0)</f>
        <v>6</v>
      </c>
      <c r="E6" s="4"/>
      <c r="F6" s="23"/>
    </row>
    <row r="7" spans="1:17">
      <c r="A7" s="4" t="s">
        <v>228</v>
      </c>
      <c r="B7" s="10">
        <v>5</v>
      </c>
      <c r="C7" s="10"/>
      <c r="D7" s="3">
        <f>ROUND($J$103,0)</f>
        <v>7</v>
      </c>
      <c r="E7" s="4"/>
      <c r="F7" s="23"/>
    </row>
    <row r="8" spans="1:17">
      <c r="A8" s="2" t="s">
        <v>214</v>
      </c>
      <c r="B8" s="10">
        <v>6</v>
      </c>
      <c r="C8" s="10"/>
      <c r="D8" s="3">
        <f>ROUND($K$103,0)</f>
        <v>9</v>
      </c>
      <c r="E8" s="4"/>
      <c r="F8" s="23"/>
    </row>
    <row r="9" spans="1:17">
      <c r="A9" s="2" t="s">
        <v>215</v>
      </c>
      <c r="B9" s="10">
        <v>7</v>
      </c>
      <c r="C9" s="10"/>
      <c r="D9" s="3">
        <f>ROUND($L$103,0)</f>
        <v>10</v>
      </c>
      <c r="E9" s="4"/>
      <c r="F9" s="23"/>
    </row>
    <row r="10" spans="1:17">
      <c r="A10" s="2"/>
      <c r="B10" s="10"/>
      <c r="C10" s="10"/>
      <c r="D10" s="15"/>
      <c r="E10" s="4"/>
      <c r="F10" s="23"/>
    </row>
    <row r="11" spans="1:17">
      <c r="A11" s="4"/>
      <c r="B11" s="3"/>
      <c r="C11" s="3"/>
      <c r="D11" s="3"/>
      <c r="E11" s="4"/>
      <c r="F11" s="23"/>
    </row>
    <row r="12" spans="1:17">
      <c r="A12" s="4"/>
      <c r="B12" s="4"/>
      <c r="C12" s="4"/>
      <c r="D12" s="4"/>
      <c r="E12" s="4"/>
      <c r="F12" s="23"/>
    </row>
    <row r="13" spans="1:17">
      <c r="A13" s="4" t="s">
        <v>74</v>
      </c>
      <c r="B13" s="3" t="s">
        <v>135</v>
      </c>
      <c r="C13" s="3" t="s">
        <v>76</v>
      </c>
      <c r="D13" s="3" t="s">
        <v>136</v>
      </c>
      <c r="E13" s="4" t="s">
        <v>152</v>
      </c>
      <c r="F13" s="23"/>
    </row>
    <row r="14" spans="1:17">
      <c r="A14" s="4" t="s">
        <v>128</v>
      </c>
      <c r="B14" s="5">
        <v>0</v>
      </c>
      <c r="C14" s="10">
        <v>0</v>
      </c>
      <c r="D14" s="24">
        <f>$E$104</f>
        <v>0</v>
      </c>
      <c r="E14" s="4"/>
      <c r="F14" s="23"/>
    </row>
    <row r="15" spans="1:17">
      <c r="A15" s="4" t="s">
        <v>229</v>
      </c>
      <c r="B15" s="5">
        <v>1</v>
      </c>
      <c r="C15" s="10">
        <v>1</v>
      </c>
      <c r="D15" s="24">
        <f>ROUND($F$104,0)</f>
        <v>3</v>
      </c>
      <c r="E15" s="4"/>
      <c r="F15" s="23"/>
    </row>
    <row r="16" spans="1:17">
      <c r="A16" s="4" t="s">
        <v>230</v>
      </c>
      <c r="B16" s="5">
        <v>2</v>
      </c>
      <c r="C16" s="10">
        <v>2</v>
      </c>
      <c r="D16" s="24">
        <f>ROUND($G$104,0)</f>
        <v>5</v>
      </c>
      <c r="E16" s="3"/>
      <c r="F16" s="24"/>
      <c r="G16" t="s">
        <v>162</v>
      </c>
    </row>
    <row r="17" spans="1:9">
      <c r="A17" s="4" t="s">
        <v>231</v>
      </c>
      <c r="B17" s="5">
        <v>3</v>
      </c>
      <c r="C17" s="10">
        <v>3</v>
      </c>
      <c r="D17" s="24">
        <f>ROUND($H$104,0)</f>
        <v>8</v>
      </c>
      <c r="E17" s="21">
        <f>B17</f>
        <v>3</v>
      </c>
      <c r="F17" s="25">
        <f>D17</f>
        <v>8</v>
      </c>
    </row>
    <row r="18" spans="1:9">
      <c r="A18" s="4" t="s">
        <v>232</v>
      </c>
      <c r="B18" s="5">
        <v>4</v>
      </c>
      <c r="C18" s="10">
        <v>4</v>
      </c>
      <c r="D18" s="24">
        <f>ROUND($I$104,0)</f>
        <v>10</v>
      </c>
      <c r="E18" s="4"/>
      <c r="F18" s="12"/>
    </row>
    <row r="19" spans="1:9">
      <c r="A19" s="4"/>
      <c r="B19" s="5"/>
      <c r="C19" s="10"/>
      <c r="D19" s="4"/>
      <c r="E19" s="4"/>
      <c r="F19" s="12"/>
    </row>
    <row r="20" spans="1:9">
      <c r="A20" s="4"/>
      <c r="B20" s="4"/>
      <c r="C20" s="4"/>
      <c r="D20" s="4"/>
      <c r="E20" s="4"/>
      <c r="F20" s="12"/>
      <c r="H20" t="s">
        <v>173</v>
      </c>
      <c r="I20">
        <v>4</v>
      </c>
    </row>
    <row r="21" spans="1:9">
      <c r="A21" s="4"/>
      <c r="B21" s="4"/>
      <c r="C21" s="4"/>
      <c r="D21" s="4"/>
      <c r="E21" s="4"/>
      <c r="F21" s="12"/>
      <c r="H21" t="s">
        <v>174</v>
      </c>
      <c r="I21">
        <v>4.5</v>
      </c>
    </row>
    <row r="22" spans="1:9">
      <c r="A22" s="4" t="s">
        <v>233</v>
      </c>
      <c r="B22" s="3" t="s">
        <v>135</v>
      </c>
      <c r="C22" s="3" t="s">
        <v>76</v>
      </c>
      <c r="D22" s="3" t="s">
        <v>136</v>
      </c>
      <c r="E22" s="4" t="s">
        <v>152</v>
      </c>
      <c r="F22" s="12"/>
      <c r="H22" t="s">
        <v>99</v>
      </c>
      <c r="I22">
        <v>3.53</v>
      </c>
    </row>
    <row r="23" spans="1:9">
      <c r="A23" s="4" t="s">
        <v>128</v>
      </c>
      <c r="B23" s="5">
        <v>0</v>
      </c>
      <c r="C23" s="10"/>
      <c r="D23" s="3">
        <f>ROUND(E105,0)</f>
        <v>0</v>
      </c>
      <c r="E23" s="4"/>
      <c r="F23" s="12"/>
      <c r="H23" t="s">
        <v>100</v>
      </c>
      <c r="I23">
        <v>7.31</v>
      </c>
    </row>
    <row r="24" spans="1:9">
      <c r="A24" s="4" t="s">
        <v>234</v>
      </c>
      <c r="B24" s="5">
        <v>1</v>
      </c>
      <c r="C24" s="10"/>
      <c r="D24" s="3">
        <f>ROUND(F105,0)</f>
        <v>2</v>
      </c>
      <c r="E24" s="4"/>
      <c r="F24" s="12"/>
      <c r="H24" t="s">
        <v>101</v>
      </c>
      <c r="I24">
        <v>3.81</v>
      </c>
    </row>
    <row r="25" spans="1:9">
      <c r="A25" s="4" t="s">
        <v>235</v>
      </c>
      <c r="B25" s="5">
        <v>2</v>
      </c>
      <c r="C25" s="10"/>
      <c r="D25" s="3">
        <f>ROUND(G105,0)</f>
        <v>3</v>
      </c>
      <c r="E25" s="9"/>
      <c r="F25" s="12"/>
      <c r="G25" t="s">
        <v>163</v>
      </c>
      <c r="H25" t="s">
        <v>102</v>
      </c>
      <c r="I25">
        <v>2.0630000000000002</v>
      </c>
    </row>
    <row r="26" spans="1:9">
      <c r="A26" s="4" t="s">
        <v>236</v>
      </c>
      <c r="B26" s="5">
        <v>3</v>
      </c>
      <c r="C26" s="10"/>
      <c r="D26" s="3">
        <f>ROUND(H105,0)</f>
        <v>4</v>
      </c>
      <c r="E26" s="9"/>
      <c r="F26" s="12"/>
      <c r="H26" t="s">
        <v>131</v>
      </c>
      <c r="I26">
        <v>9</v>
      </c>
    </row>
    <row r="27" spans="1:9">
      <c r="A27" s="4" t="s">
        <v>237</v>
      </c>
      <c r="B27" s="5">
        <v>4</v>
      </c>
      <c r="C27" s="10"/>
      <c r="D27" s="3">
        <f>ROUND(I105,0)</f>
        <v>6</v>
      </c>
      <c r="E27" s="22">
        <v>4</v>
      </c>
      <c r="F27" s="12">
        <f>D27</f>
        <v>6</v>
      </c>
      <c r="H27" t="s">
        <v>132</v>
      </c>
      <c r="I27">
        <v>3.7879999999999998</v>
      </c>
    </row>
    <row r="28" spans="1:9">
      <c r="A28" s="4" t="s">
        <v>7</v>
      </c>
      <c r="B28" s="5">
        <v>5</v>
      </c>
      <c r="C28" s="10"/>
      <c r="D28" s="3">
        <f>ROUND(J105,0)</f>
        <v>8</v>
      </c>
      <c r="E28" s="4"/>
      <c r="F28" s="12"/>
      <c r="H28" t="s">
        <v>133</v>
      </c>
      <c r="I28">
        <v>3</v>
      </c>
    </row>
    <row r="29" spans="1:9">
      <c r="A29" s="4" t="s">
        <v>103</v>
      </c>
      <c r="B29" s="18">
        <v>6</v>
      </c>
      <c r="C29" s="4"/>
      <c r="D29" s="3">
        <f>ROUND(K105,0)</f>
        <v>10</v>
      </c>
      <c r="E29" s="4"/>
      <c r="F29" s="12"/>
      <c r="H29" t="s">
        <v>159</v>
      </c>
      <c r="I29">
        <v>3.06</v>
      </c>
    </row>
    <row r="30" spans="1:9">
      <c r="A30" s="4"/>
      <c r="B30" s="4"/>
      <c r="C30" s="4"/>
      <c r="D30" s="4"/>
      <c r="E30" s="4"/>
      <c r="F30" s="12"/>
      <c r="H30" t="s">
        <v>160</v>
      </c>
      <c r="I30">
        <v>1.9</v>
      </c>
    </row>
    <row r="31" spans="1:9">
      <c r="A31" s="4" t="s">
        <v>97</v>
      </c>
      <c r="B31" s="3" t="s">
        <v>135</v>
      </c>
      <c r="C31" s="3" t="s">
        <v>76</v>
      </c>
      <c r="D31" s="3" t="s">
        <v>136</v>
      </c>
      <c r="E31" s="4" t="s">
        <v>152</v>
      </c>
      <c r="F31" s="12"/>
    </row>
    <row r="32" spans="1:9">
      <c r="A32" s="4" t="s">
        <v>128</v>
      </c>
      <c r="B32" s="5">
        <v>0</v>
      </c>
      <c r="C32" s="10"/>
      <c r="D32" s="3">
        <f>ROUND(E106,0)</f>
        <v>0</v>
      </c>
      <c r="E32" s="4"/>
      <c r="F32" s="12"/>
    </row>
    <row r="33" spans="1:7">
      <c r="A33" s="4" t="s">
        <v>177</v>
      </c>
      <c r="B33" s="5">
        <v>1</v>
      </c>
      <c r="C33" s="10"/>
      <c r="D33" s="3">
        <f>ROUND(F106,0)</f>
        <v>2</v>
      </c>
      <c r="E33" s="4"/>
      <c r="F33" s="12"/>
    </row>
    <row r="34" spans="1:7">
      <c r="A34" s="4" t="s">
        <v>178</v>
      </c>
      <c r="B34" s="5">
        <v>2</v>
      </c>
      <c r="C34" s="10"/>
      <c r="D34" s="3">
        <f>ROUND(G106,0)</f>
        <v>4</v>
      </c>
      <c r="E34" s="4"/>
      <c r="F34" s="12"/>
    </row>
    <row r="35" spans="1:7">
      <c r="A35" s="4" t="s">
        <v>69</v>
      </c>
      <c r="B35" s="5">
        <v>3</v>
      </c>
      <c r="C35" s="10"/>
      <c r="D35" s="3">
        <f>ROUND(H106,0)</f>
        <v>5</v>
      </c>
      <c r="E35" s="9"/>
      <c r="F35" s="12"/>
    </row>
    <row r="36" spans="1:7">
      <c r="A36" s="4" t="s">
        <v>59</v>
      </c>
      <c r="B36" s="5">
        <v>4</v>
      </c>
      <c r="C36" s="10"/>
      <c r="D36" s="3">
        <f>ROUND(I106,0)</f>
        <v>6</v>
      </c>
      <c r="E36" s="9">
        <f>B36</f>
        <v>4</v>
      </c>
      <c r="F36" s="12">
        <f>D36</f>
        <v>6</v>
      </c>
    </row>
    <row r="37" spans="1:7">
      <c r="A37" s="4" t="s">
        <v>227</v>
      </c>
      <c r="B37" s="5">
        <v>5</v>
      </c>
      <c r="C37" s="10"/>
      <c r="D37" s="3">
        <f>ROUND(J106,0)</f>
        <v>8</v>
      </c>
      <c r="E37" s="9"/>
      <c r="F37" s="12"/>
      <c r="G37" t="s">
        <v>164</v>
      </c>
    </row>
    <row r="38" spans="1:7">
      <c r="A38" s="4" t="s">
        <v>179</v>
      </c>
      <c r="B38" s="5">
        <v>6</v>
      </c>
      <c r="C38" s="10"/>
      <c r="D38" s="3">
        <f>ROUND(K106,0)</f>
        <v>10</v>
      </c>
      <c r="E38" s="4"/>
      <c r="F38" s="12"/>
    </row>
    <row r="39" spans="1:7">
      <c r="A39" s="4"/>
      <c r="B39" s="4"/>
      <c r="C39" s="4"/>
      <c r="D39" s="4"/>
      <c r="E39" s="4"/>
      <c r="F39" s="12"/>
    </row>
    <row r="40" spans="1:7">
      <c r="A40" s="4" t="s">
        <v>98</v>
      </c>
      <c r="B40" s="3" t="s">
        <v>135</v>
      </c>
      <c r="C40" s="3" t="s">
        <v>76</v>
      </c>
      <c r="D40" s="3" t="s">
        <v>136</v>
      </c>
      <c r="E40" s="4" t="s">
        <v>152</v>
      </c>
      <c r="F40" s="12"/>
    </row>
    <row r="41" spans="1:7">
      <c r="A41" s="4" t="s">
        <v>128</v>
      </c>
      <c r="B41" s="5">
        <v>0</v>
      </c>
      <c r="C41" s="10"/>
      <c r="D41" s="3">
        <f>ROUND(E107,0)</f>
        <v>0</v>
      </c>
      <c r="E41" s="4"/>
      <c r="F41" s="12"/>
    </row>
    <row r="42" spans="1:7">
      <c r="A42" s="4" t="s">
        <v>216</v>
      </c>
      <c r="B42" s="5">
        <v>1</v>
      </c>
      <c r="C42" s="10"/>
      <c r="D42" s="3">
        <f>ROUND(F107,0)</f>
        <v>2</v>
      </c>
      <c r="E42" s="9"/>
      <c r="F42" s="12"/>
    </row>
    <row r="43" spans="1:7">
      <c r="A43" s="4" t="s">
        <v>180</v>
      </c>
      <c r="B43" s="5">
        <v>2</v>
      </c>
      <c r="C43" s="10"/>
      <c r="D43" s="3">
        <f>ROUND(G107,0)</f>
        <v>4</v>
      </c>
      <c r="E43" s="9">
        <v>2</v>
      </c>
      <c r="F43" s="12">
        <f>D43</f>
        <v>4</v>
      </c>
      <c r="G43" t="s">
        <v>165</v>
      </c>
    </row>
    <row r="44" spans="1:7">
      <c r="A44" s="4" t="s">
        <v>181</v>
      </c>
      <c r="B44" s="5">
        <v>3</v>
      </c>
      <c r="C44" s="10"/>
      <c r="D44" s="3">
        <f>ROUND(H107,0)</f>
        <v>6</v>
      </c>
      <c r="E44" s="4"/>
      <c r="F44" s="12"/>
    </row>
    <row r="45" spans="1:7">
      <c r="A45" s="4" t="s">
        <v>182</v>
      </c>
      <c r="B45" s="5">
        <v>4</v>
      </c>
      <c r="C45" s="10"/>
      <c r="D45" s="3">
        <f>ROUND(I107,0)</f>
        <v>8</v>
      </c>
      <c r="E45" s="9"/>
      <c r="F45" s="12"/>
    </row>
    <row r="46" spans="1:7">
      <c r="A46" s="4" t="s">
        <v>176</v>
      </c>
      <c r="B46" s="5">
        <v>5</v>
      </c>
      <c r="C46" s="10"/>
      <c r="D46" s="3">
        <f>ROUND(J107,0)</f>
        <v>10</v>
      </c>
      <c r="E46" s="4"/>
      <c r="F46" s="12"/>
    </row>
    <row r="47" spans="1:7">
      <c r="A47" s="4"/>
      <c r="B47" s="4"/>
      <c r="C47" s="4"/>
      <c r="D47" s="3"/>
      <c r="E47" s="4"/>
      <c r="F47" s="12"/>
    </row>
    <row r="48" spans="1:7">
      <c r="A48" s="4"/>
      <c r="B48" s="4"/>
      <c r="C48" s="4"/>
      <c r="D48" s="4"/>
      <c r="E48" s="4"/>
      <c r="F48" s="12"/>
    </row>
    <row r="49" spans="1:7">
      <c r="A49" s="4" t="s">
        <v>8</v>
      </c>
      <c r="B49" s="3" t="s">
        <v>135</v>
      </c>
      <c r="C49" s="3" t="s">
        <v>76</v>
      </c>
      <c r="D49" s="3" t="s">
        <v>136</v>
      </c>
      <c r="E49" s="4" t="s">
        <v>152</v>
      </c>
      <c r="F49" s="12"/>
    </row>
    <row r="50" spans="1:7">
      <c r="A50" s="4" t="s">
        <v>128</v>
      </c>
      <c r="B50" s="5">
        <v>0</v>
      </c>
      <c r="C50" s="10"/>
      <c r="D50" s="3">
        <f>ROUND(E108,0)</f>
        <v>0</v>
      </c>
      <c r="E50" s="4"/>
      <c r="F50" s="12"/>
    </row>
    <row r="51" spans="1:7">
      <c r="A51" s="4" t="s">
        <v>9</v>
      </c>
      <c r="B51" s="5">
        <v>1</v>
      </c>
      <c r="C51" s="10"/>
      <c r="D51" s="3">
        <f>ROUND(F108,0)</f>
        <v>3</v>
      </c>
      <c r="E51" s="9">
        <v>1</v>
      </c>
      <c r="F51" s="12">
        <f>D51</f>
        <v>3</v>
      </c>
      <c r="G51" t="s">
        <v>166</v>
      </c>
    </row>
    <row r="52" spans="1:7">
      <c r="A52" s="4" t="s">
        <v>183</v>
      </c>
      <c r="B52" s="5">
        <v>2</v>
      </c>
      <c r="C52" s="10"/>
      <c r="D52" s="3">
        <f>ROUND(G108,0)</f>
        <v>5</v>
      </c>
      <c r="E52" s="9"/>
      <c r="F52" s="12"/>
    </row>
    <row r="53" spans="1:7">
      <c r="A53" s="4" t="s">
        <v>71</v>
      </c>
      <c r="B53" s="5">
        <v>3</v>
      </c>
      <c r="C53" s="10"/>
      <c r="D53" s="3">
        <f>ROUND(H108,0)</f>
        <v>8</v>
      </c>
      <c r="E53" s="4"/>
      <c r="F53" s="12"/>
    </row>
    <row r="54" spans="1:7">
      <c r="A54" s="4" t="s">
        <v>184</v>
      </c>
      <c r="B54" s="5">
        <v>4</v>
      </c>
      <c r="C54" s="10"/>
      <c r="D54" s="3">
        <f>ROUND(I108,0)</f>
        <v>10</v>
      </c>
      <c r="E54" s="4"/>
      <c r="F54" s="12"/>
    </row>
    <row r="55" spans="1:7">
      <c r="A55" s="4"/>
      <c r="B55" s="5"/>
      <c r="C55" s="10"/>
      <c r="D55" s="3"/>
      <c r="E55" s="4"/>
      <c r="F55" s="12"/>
    </row>
    <row r="56" spans="1:7">
      <c r="A56" s="4"/>
      <c r="B56" s="8"/>
      <c r="C56" s="10"/>
      <c r="D56" s="4"/>
      <c r="E56" s="4"/>
      <c r="F56" s="12"/>
    </row>
    <row r="57" spans="1:7">
      <c r="A57" s="4"/>
      <c r="B57" s="4"/>
      <c r="C57" s="4"/>
      <c r="D57" s="4"/>
      <c r="E57" s="4"/>
      <c r="F57" s="12"/>
    </row>
    <row r="58" spans="1:7">
      <c r="A58" s="4" t="s">
        <v>185</v>
      </c>
      <c r="B58" s="3" t="s">
        <v>135</v>
      </c>
      <c r="C58" s="3" t="s">
        <v>76</v>
      </c>
      <c r="D58" s="3" t="s">
        <v>136</v>
      </c>
      <c r="E58" s="4" t="s">
        <v>152</v>
      </c>
      <c r="F58" s="12"/>
    </row>
    <row r="59" spans="1:7">
      <c r="A59" s="4" t="s">
        <v>128</v>
      </c>
      <c r="B59" s="5">
        <v>0</v>
      </c>
      <c r="C59" s="10"/>
      <c r="D59" s="3">
        <f>ROUND(E109,0)</f>
        <v>0</v>
      </c>
      <c r="E59" s="4"/>
      <c r="F59" s="12"/>
    </row>
    <row r="60" spans="1:7">
      <c r="A60" s="4" t="s">
        <v>186</v>
      </c>
      <c r="B60" s="5">
        <v>1</v>
      </c>
      <c r="C60" s="10"/>
      <c r="D60" s="3">
        <f>ROUND(F109,0)</f>
        <v>2</v>
      </c>
      <c r="E60" s="4"/>
      <c r="F60" s="12"/>
    </row>
    <row r="61" spans="1:7">
      <c r="A61" s="4" t="s">
        <v>187</v>
      </c>
      <c r="B61" s="5">
        <v>2</v>
      </c>
      <c r="C61" s="10"/>
      <c r="D61" s="3">
        <f>ROUND(G109,0)</f>
        <v>4</v>
      </c>
      <c r="E61" s="4"/>
      <c r="F61" s="12"/>
    </row>
    <row r="62" spans="1:7">
      <c r="A62" s="4" t="s">
        <v>188</v>
      </c>
      <c r="B62" s="5">
        <v>3</v>
      </c>
      <c r="C62" s="10"/>
      <c r="D62" s="3">
        <f>ROUND(H109,0)</f>
        <v>6</v>
      </c>
      <c r="E62" s="4"/>
      <c r="F62" s="12"/>
    </row>
    <row r="63" spans="1:7">
      <c r="A63" s="4" t="s">
        <v>130</v>
      </c>
      <c r="B63" s="5">
        <v>4</v>
      </c>
      <c r="C63" s="10"/>
      <c r="D63" s="3">
        <f>ROUND(I109,0)</f>
        <v>8</v>
      </c>
      <c r="E63" s="21">
        <v>4</v>
      </c>
      <c r="F63" s="12">
        <f>D63</f>
        <v>8</v>
      </c>
      <c r="G63" t="s">
        <v>163</v>
      </c>
    </row>
    <row r="64" spans="1:7">
      <c r="A64" s="4" t="s">
        <v>1</v>
      </c>
      <c r="B64" s="19">
        <v>5</v>
      </c>
      <c r="C64" s="4"/>
      <c r="D64" s="3">
        <f>ROUND(J109,0)</f>
        <v>10</v>
      </c>
      <c r="E64" s="4"/>
      <c r="F64" s="12"/>
    </row>
    <row r="65" spans="1:7">
      <c r="A65" s="4"/>
      <c r="B65" s="4"/>
      <c r="C65" s="4"/>
      <c r="D65" s="3"/>
      <c r="E65" s="4"/>
      <c r="F65" s="12"/>
    </row>
    <row r="66" spans="1:7">
      <c r="A66" s="4" t="s">
        <v>104</v>
      </c>
      <c r="B66" s="3" t="s">
        <v>135</v>
      </c>
      <c r="C66" s="3" t="s">
        <v>76</v>
      </c>
      <c r="D66" s="3" t="s">
        <v>136</v>
      </c>
      <c r="E66" s="4" t="s">
        <v>152</v>
      </c>
      <c r="F66" s="12"/>
    </row>
    <row r="67" spans="1:7">
      <c r="A67" s="4" t="s">
        <v>128</v>
      </c>
      <c r="B67" s="5">
        <v>0</v>
      </c>
      <c r="C67" s="10"/>
      <c r="D67" s="3">
        <f>ROUND(E110,0)</f>
        <v>0</v>
      </c>
      <c r="E67" s="4"/>
      <c r="F67" s="12"/>
    </row>
    <row r="68" spans="1:7">
      <c r="A68" s="4" t="s">
        <v>105</v>
      </c>
      <c r="B68" s="5">
        <v>1</v>
      </c>
      <c r="C68" s="10"/>
      <c r="D68" s="3">
        <f>ROUND(F110,0)</f>
        <v>2</v>
      </c>
      <c r="E68" s="9"/>
      <c r="F68" s="12"/>
    </row>
    <row r="69" spans="1:7">
      <c r="A69" s="4" t="s">
        <v>123</v>
      </c>
      <c r="B69" s="5">
        <v>2</v>
      </c>
      <c r="C69" s="10"/>
      <c r="D69" s="3">
        <f>ROUND(G110,0)</f>
        <v>4</v>
      </c>
      <c r="E69" s="22">
        <f>B69</f>
        <v>2</v>
      </c>
      <c r="F69" s="23">
        <f>D69</f>
        <v>4</v>
      </c>
      <c r="G69" t="s">
        <v>167</v>
      </c>
    </row>
    <row r="70" spans="1:7">
      <c r="A70" s="4" t="s">
        <v>2</v>
      </c>
      <c r="B70" s="5">
        <v>3</v>
      </c>
      <c r="C70" s="10"/>
      <c r="D70" s="3">
        <f>ROUND(H110,0)</f>
        <v>6</v>
      </c>
      <c r="E70" s="4"/>
      <c r="F70" s="23"/>
    </row>
    <row r="71" spans="1:7">
      <c r="A71" s="4" t="s">
        <v>124</v>
      </c>
      <c r="B71" s="5">
        <v>4</v>
      </c>
      <c r="C71" s="10"/>
      <c r="D71" s="3">
        <f>ROUND(I110,0)</f>
        <v>8</v>
      </c>
      <c r="E71" s="10"/>
      <c r="F71" s="12"/>
    </row>
    <row r="72" spans="1:7">
      <c r="A72" s="4" t="s">
        <v>72</v>
      </c>
      <c r="B72" s="5">
        <v>5</v>
      </c>
      <c r="C72" s="10"/>
      <c r="D72" s="3">
        <f>ROUND(J110,0)</f>
        <v>10</v>
      </c>
      <c r="E72" s="4"/>
      <c r="F72" s="12"/>
    </row>
    <row r="73" spans="1:7">
      <c r="A73" s="4"/>
      <c r="B73" s="4"/>
      <c r="C73" s="4"/>
      <c r="D73" s="4"/>
      <c r="E73" s="4"/>
      <c r="F73" s="12"/>
    </row>
    <row r="74" spans="1:7">
      <c r="A74" s="4"/>
      <c r="B74" s="4"/>
      <c r="C74" s="4"/>
      <c r="D74" s="4"/>
      <c r="E74" s="4"/>
      <c r="F74" s="12"/>
    </row>
    <row r="75" spans="1:7">
      <c r="A75" s="4"/>
      <c r="B75" s="4"/>
      <c r="C75" s="4"/>
      <c r="D75" s="4"/>
      <c r="E75" s="4"/>
      <c r="F75" s="12"/>
    </row>
    <row r="76" spans="1:7">
      <c r="A76" s="4" t="s">
        <v>158</v>
      </c>
      <c r="B76" s="3" t="s">
        <v>135</v>
      </c>
      <c r="C76" s="3" t="s">
        <v>76</v>
      </c>
      <c r="D76" s="3" t="s">
        <v>136</v>
      </c>
      <c r="E76" s="4" t="s">
        <v>152</v>
      </c>
      <c r="F76" s="12"/>
    </row>
    <row r="77" spans="1:7">
      <c r="A77" s="4" t="s">
        <v>128</v>
      </c>
      <c r="B77" s="5">
        <v>0</v>
      </c>
      <c r="C77" s="10"/>
      <c r="D77" s="3">
        <f>ROUND(E111,0)</f>
        <v>0</v>
      </c>
      <c r="E77" s="4"/>
      <c r="F77" s="12"/>
    </row>
    <row r="78" spans="1:7">
      <c r="A78" s="4" t="s">
        <v>238</v>
      </c>
      <c r="B78" s="5">
        <v>1</v>
      </c>
      <c r="C78" s="10"/>
      <c r="D78" s="3">
        <f>ROUND(F111,0)</f>
        <v>2</v>
      </c>
      <c r="E78" s="20"/>
      <c r="F78" s="12"/>
    </row>
    <row r="79" spans="1:7">
      <c r="A79" s="4" t="s">
        <v>239</v>
      </c>
      <c r="B79" s="5">
        <v>2</v>
      </c>
      <c r="C79" s="10"/>
      <c r="D79" s="3">
        <f>ROUND(G111,0)</f>
        <v>4</v>
      </c>
      <c r="E79" s="10">
        <v>2</v>
      </c>
      <c r="F79" s="12">
        <f>D79</f>
        <v>4</v>
      </c>
    </row>
    <row r="80" spans="1:7">
      <c r="A80" s="4" t="s">
        <v>134</v>
      </c>
      <c r="B80" s="5">
        <v>3</v>
      </c>
      <c r="C80" s="10"/>
      <c r="D80" s="3">
        <f>ROUND(H111,0)</f>
        <v>6</v>
      </c>
      <c r="E80" s="9"/>
      <c r="F80" s="12"/>
      <c r="G80" t="s">
        <v>167</v>
      </c>
    </row>
    <row r="81" spans="1:7">
      <c r="A81" s="4" t="s">
        <v>60</v>
      </c>
      <c r="B81" s="5">
        <v>4</v>
      </c>
      <c r="C81" s="10"/>
      <c r="D81" s="3">
        <f>ROUND(I111,0)</f>
        <v>8</v>
      </c>
      <c r="E81" s="9"/>
      <c r="F81" s="12"/>
    </row>
    <row r="82" spans="1:7">
      <c r="A82" s="4" t="s">
        <v>125</v>
      </c>
      <c r="B82" s="5">
        <v>5</v>
      </c>
      <c r="C82" s="10"/>
      <c r="D82" s="3">
        <f>ROUND(J111,0)</f>
        <v>10</v>
      </c>
      <c r="E82" s="9"/>
      <c r="F82" s="12"/>
    </row>
    <row r="83" spans="1:7">
      <c r="A83" s="4"/>
      <c r="B83" s="5"/>
      <c r="C83" s="10"/>
      <c r="D83" s="24"/>
      <c r="E83" s="4"/>
      <c r="F83" s="12"/>
    </row>
    <row r="84" spans="1:7">
      <c r="A84" s="4"/>
      <c r="B84" s="5"/>
      <c r="C84" s="10"/>
      <c r="D84" s="24"/>
      <c r="E84" s="4"/>
      <c r="F84" s="12"/>
    </row>
    <row r="85" spans="1:7">
      <c r="A85" s="4"/>
      <c r="B85" s="5"/>
      <c r="C85" s="10"/>
      <c r="D85" s="24"/>
      <c r="E85" s="4"/>
      <c r="F85" s="12"/>
    </row>
    <row r="86" spans="1:7">
      <c r="A86" s="4"/>
      <c r="B86" s="5"/>
      <c r="C86" s="10"/>
      <c r="D86" s="24"/>
      <c r="E86" s="4"/>
      <c r="F86" s="12"/>
    </row>
    <row r="87" spans="1:7">
      <c r="A87" s="4"/>
      <c r="B87" s="5"/>
      <c r="C87" s="10"/>
      <c r="D87" s="4"/>
      <c r="E87" s="4"/>
      <c r="F87" s="12"/>
    </row>
    <row r="88" spans="1:7">
      <c r="A88" s="4"/>
      <c r="B88" s="10"/>
      <c r="C88" s="10"/>
      <c r="D88" s="25"/>
      <c r="E88" s="4"/>
      <c r="F88" s="12"/>
    </row>
    <row r="89" spans="1:7">
      <c r="A89" s="4"/>
      <c r="B89" s="4"/>
      <c r="C89" s="4"/>
      <c r="D89" s="4"/>
      <c r="E89" s="4"/>
      <c r="F89" s="12"/>
    </row>
    <row r="90" spans="1:7">
      <c r="A90" s="4" t="s">
        <v>66</v>
      </c>
      <c r="B90" s="3" t="s">
        <v>135</v>
      </c>
      <c r="C90" s="3" t="s">
        <v>76</v>
      </c>
      <c r="D90" s="3" t="s">
        <v>136</v>
      </c>
      <c r="E90" s="4" t="s">
        <v>152</v>
      </c>
      <c r="F90" s="12"/>
    </row>
    <row r="91" spans="1:7">
      <c r="A91" s="4" t="s">
        <v>128</v>
      </c>
      <c r="B91" s="5">
        <v>0</v>
      </c>
      <c r="C91" s="10"/>
      <c r="D91" s="19">
        <f>ROUND($E$112,0)</f>
        <v>0</v>
      </c>
      <c r="E91" s="4"/>
      <c r="F91" s="12"/>
    </row>
    <row r="92" spans="1:7">
      <c r="A92" s="4" t="s">
        <v>4</v>
      </c>
      <c r="B92" s="5">
        <v>1</v>
      </c>
      <c r="C92" s="10"/>
      <c r="D92" s="24">
        <f>ROUND($F$112,0)</f>
        <v>2</v>
      </c>
      <c r="E92" s="9"/>
      <c r="F92" s="12"/>
      <c r="G92" t="s">
        <v>166</v>
      </c>
    </row>
    <row r="93" spans="1:7">
      <c r="A93" s="4" t="s">
        <v>5</v>
      </c>
      <c r="B93" s="5">
        <v>2</v>
      </c>
      <c r="C93" s="10"/>
      <c r="D93" s="24">
        <f>ROUND($G$112,0)</f>
        <v>4</v>
      </c>
      <c r="E93" s="9">
        <v>2</v>
      </c>
      <c r="F93" s="12">
        <f>D93</f>
        <v>4</v>
      </c>
    </row>
    <row r="94" spans="1:7">
      <c r="A94" s="4" t="s">
        <v>126</v>
      </c>
      <c r="B94" s="5">
        <v>3</v>
      </c>
      <c r="C94" s="10"/>
      <c r="D94" s="24">
        <f>ROUND($H$112,0)</f>
        <v>6</v>
      </c>
      <c r="E94" s="9"/>
      <c r="F94" s="12"/>
    </row>
    <row r="95" spans="1:7">
      <c r="A95" s="4" t="s">
        <v>127</v>
      </c>
      <c r="B95" s="5">
        <v>4</v>
      </c>
      <c r="C95" s="10"/>
      <c r="D95" s="24">
        <f>ROUND($I$112,0)</f>
        <v>8</v>
      </c>
      <c r="E95" s="4"/>
      <c r="F95" s="12"/>
    </row>
    <row r="96" spans="1:7">
      <c r="A96" s="4" t="s">
        <v>3</v>
      </c>
      <c r="B96" s="5">
        <v>5</v>
      </c>
      <c r="C96" s="10"/>
      <c r="D96" s="3">
        <f>ROUND($J$112,0)</f>
        <v>10</v>
      </c>
      <c r="E96" s="4"/>
      <c r="F96" s="12"/>
    </row>
    <row r="103" spans="4:12">
      <c r="D103" s="2" t="s">
        <v>73</v>
      </c>
      <c r="E103">
        <v>0</v>
      </c>
      <c r="F103">
        <v>1.8406398256671901</v>
      </c>
      <c r="G103">
        <v>3.5716739340587398</v>
      </c>
      <c r="H103">
        <v>4.8619348204805801</v>
      </c>
      <c r="I103">
        <v>6.0587497563475301</v>
      </c>
      <c r="J103">
        <v>7.3554590521053402</v>
      </c>
      <c r="K103">
        <v>8.6777295260526692</v>
      </c>
      <c r="L103">
        <v>10</v>
      </c>
    </row>
    <row r="104" spans="4:12">
      <c r="D104" s="4" t="s">
        <v>74</v>
      </c>
      <c r="E104" s="30">
        <v>0</v>
      </c>
      <c r="F104" s="30">
        <v>2.5</v>
      </c>
      <c r="G104" s="30">
        <v>5</v>
      </c>
      <c r="H104" s="30">
        <v>7.5</v>
      </c>
      <c r="I104" s="30">
        <v>10</v>
      </c>
      <c r="J104" s="30"/>
      <c r="K104" s="30"/>
      <c r="L104" s="30"/>
    </row>
    <row r="105" spans="4:12">
      <c r="D105" s="4" t="s">
        <v>233</v>
      </c>
      <c r="E105">
        <v>0</v>
      </c>
      <c r="F105">
        <v>1.57203586201709</v>
      </c>
      <c r="G105">
        <v>3.07318170239233</v>
      </c>
      <c r="H105">
        <v>4.3001726855262197</v>
      </c>
      <c r="I105">
        <v>5.6688821659418096</v>
      </c>
      <c r="J105">
        <v>7.74694728216119</v>
      </c>
      <c r="K105">
        <v>10</v>
      </c>
      <c r="L105" s="30"/>
    </row>
    <row r="106" spans="4:12">
      <c r="D106" s="4" t="s">
        <v>97</v>
      </c>
      <c r="E106">
        <v>0</v>
      </c>
      <c r="F106">
        <v>1.97350025645546</v>
      </c>
      <c r="G106">
        <v>3.8061053390617201</v>
      </c>
      <c r="H106">
        <v>5.0776199887381503</v>
      </c>
      <c r="I106">
        <v>6.3428386735368401</v>
      </c>
      <c r="J106">
        <v>8.1091002572166495</v>
      </c>
      <c r="K106">
        <v>10</v>
      </c>
      <c r="L106" s="30"/>
    </row>
    <row r="107" spans="4:12">
      <c r="D107" s="4" t="s">
        <v>98</v>
      </c>
      <c r="E107">
        <v>0</v>
      </c>
      <c r="F107">
        <v>2.1626596200285202</v>
      </c>
      <c r="G107">
        <v>4.2416261462376204</v>
      </c>
      <c r="H107">
        <v>6.0435850962196502</v>
      </c>
      <c r="I107">
        <v>7.9929101485845404</v>
      </c>
      <c r="J107">
        <v>10</v>
      </c>
      <c r="K107" s="30"/>
      <c r="L107" s="30"/>
    </row>
    <row r="108" spans="4:12">
      <c r="D108" s="4" t="s">
        <v>58</v>
      </c>
      <c r="E108" s="30">
        <v>0</v>
      </c>
      <c r="F108" s="30">
        <v>2.5</v>
      </c>
      <c r="G108" s="30">
        <v>5</v>
      </c>
      <c r="H108" s="30">
        <v>7.5</v>
      </c>
      <c r="I108" s="30">
        <v>10</v>
      </c>
      <c r="J108" s="30"/>
      <c r="K108" s="30"/>
      <c r="L108" s="30"/>
    </row>
    <row r="109" spans="4:12">
      <c r="D109" s="4" t="s">
        <v>185</v>
      </c>
      <c r="E109">
        <v>0</v>
      </c>
      <c r="F109">
        <v>2.0149188914019298</v>
      </c>
      <c r="G109">
        <v>3.9438991966992099</v>
      </c>
      <c r="H109">
        <v>5.6518168319840401</v>
      </c>
      <c r="I109">
        <v>7.7645625787889303</v>
      </c>
      <c r="J109">
        <v>10</v>
      </c>
      <c r="K109" s="30"/>
      <c r="L109" s="30"/>
    </row>
    <row r="110" spans="4:12">
      <c r="D110" s="4" t="s">
        <v>104</v>
      </c>
      <c r="E110">
        <v>0</v>
      </c>
      <c r="F110">
        <v>2.3161094568041198</v>
      </c>
      <c r="G110">
        <v>4.4911510731858799</v>
      </c>
      <c r="H110">
        <v>6.1818108148433799</v>
      </c>
      <c r="I110">
        <v>8.0509606639391205</v>
      </c>
      <c r="J110">
        <v>10</v>
      </c>
      <c r="K110" s="30"/>
      <c r="L110" s="30"/>
    </row>
    <row r="111" spans="4:12">
      <c r="D111" s="4" t="s">
        <v>158</v>
      </c>
      <c r="E111">
        <v>0</v>
      </c>
      <c r="F111">
        <v>2.0660485219929901</v>
      </c>
      <c r="G111">
        <v>4.0636928263055099</v>
      </c>
      <c r="H111">
        <v>5.8628063689197596</v>
      </c>
      <c r="I111">
        <v>7.8938601299480702</v>
      </c>
      <c r="J111">
        <v>10</v>
      </c>
      <c r="K111" s="30"/>
      <c r="L111" s="30"/>
    </row>
    <row r="112" spans="4:12">
      <c r="D112" s="4" t="s">
        <v>66</v>
      </c>
      <c r="E112">
        <v>0</v>
      </c>
      <c r="F112">
        <v>2.1634149287245599</v>
      </c>
      <c r="G112">
        <v>4.2156227144729002</v>
      </c>
      <c r="H112">
        <v>5.92172308914546</v>
      </c>
      <c r="I112">
        <v>7.9115009641581802</v>
      </c>
      <c r="J112">
        <v>10</v>
      </c>
      <c r="K112" s="30"/>
      <c r="L112" s="30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Entry_sheet</vt:lpstr>
      <vt:lpstr>correction_sheet</vt:lpstr>
      <vt:lpstr>Scored_sheet</vt:lpstr>
      <vt:lpstr>Reference_sheet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Teicher</dc:creator>
  <cp:lastModifiedBy>Martin Teicher</cp:lastModifiedBy>
  <dcterms:created xsi:type="dcterms:W3CDTF">2011-12-08T05:53:03Z</dcterms:created>
  <dcterms:modified xsi:type="dcterms:W3CDTF">2014-11-18T20:39:01Z</dcterms:modified>
</cp:coreProperties>
</file>